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tabRatio="767" activeTab="0"/>
  </bookViews>
  <sheets>
    <sheet name="Deckblatt " sheetId="1" r:id="rId1"/>
    <sheet name="beteiligte Betriebe" sheetId="2" r:id="rId2"/>
    <sheet name="Investitionsübersicht" sheetId="3" r:id="rId3"/>
    <sheet name="Finanzierung" sheetId="4" r:id="rId4"/>
    <sheet name="Eigenkapital" sheetId="5" r:id="rId5"/>
    <sheet name="AFA Berechnung" sheetId="6" r:id="rId6"/>
    <sheet name="Erlöse und Kosten" sheetId="7" r:id="rId7"/>
    <sheet name="Zusammenfassung" sheetId="8" r:id="rId8"/>
  </sheets>
  <definedNames>
    <definedName name="Bereich">'Erlöse und Kosten'!$A$15</definedName>
    <definedName name="_xlnm.Print_Area" localSheetId="5">'AFA Berechnung'!$A$1:$Q$26</definedName>
    <definedName name="_xlnm.Print_Area" localSheetId="1">'beteiligte Betriebe'!$D$1:$M$35</definedName>
    <definedName name="_xlnm.Print_Area" localSheetId="0">'Deckblatt '!$A$1:$K$31</definedName>
    <definedName name="_xlnm.Print_Area" localSheetId="4">'Eigenkapital'!$A$1:$J$60</definedName>
    <definedName name="_xlnm.Print_Area" localSheetId="6">'Erlöse und Kosten'!$A$1:$G$57</definedName>
    <definedName name="_xlnm.Print_Area" localSheetId="2">'Investitionsübersicht'!$A$1:$H$34</definedName>
    <definedName name="_xlnm.Print_Area" localSheetId="7">'Zusammenfassung'!$A$1:$E$32</definedName>
    <definedName name="_xlnm.Print_Titles" localSheetId="4">'Eigenkapital'!$1:$1</definedName>
    <definedName name="_xlnm.Print_Titles" localSheetId="6">'Erlöse und Kosten'!$1:$1</definedName>
    <definedName name="_xlnm.Print_Titles" localSheetId="7">'Zusammenfassung'!$1:$1</definedName>
    <definedName name="einfügebereich">'Investitionsübersicht'!$A$13</definedName>
    <definedName name="Einfügen">'Erlöse und Kosten'!$A$7</definedName>
    <definedName name="Einfügezeile">'Investitionsübersicht'!$A$57</definedName>
    <definedName name="Gemein_Bereich">'Erlöse und Kosten'!$A$54</definedName>
    <definedName name="Gemein_ein">'Erlöse und Kosten'!$A$39</definedName>
    <definedName name="Kosten_Bereich">'Erlöse und Kosten'!$A$31</definedName>
    <definedName name="Kosten_ein">'Erlöse und Kosten'!$A$22</definedName>
    <definedName name="Liste">'Deckblatt '!$N$10</definedName>
    <definedName name="maschineneinfügen">'Investitionsübersicht'!$A$23</definedName>
    <definedName name="Projekteinfügen">'Investitionsübersicht'!$A$18</definedName>
    <definedName name="sonstigeeinfügen">'Investitionsübersicht'!$A$28</definedName>
  </definedNames>
  <calcPr fullCalcOnLoad="1"/>
</workbook>
</file>

<file path=xl/comments3.xml><?xml version="1.0" encoding="utf-8"?>
<comments xmlns="http://schemas.openxmlformats.org/spreadsheetml/2006/main">
  <authors>
    <author>Muenzerm020</author>
    <author>Lackner Peter</author>
  </authors>
  <commentList>
    <comment ref="D5" authorId="0">
      <text>
        <r>
          <rPr>
            <sz val="12"/>
            <rFont val="Tahoma"/>
            <family val="2"/>
          </rPr>
          <t xml:space="preserve">Gesamtkosten des Vorhabens sind in den nachstehenden Kategorien aufzuteilen und 
den geplanten Umsetzungszeiträumen zuzuordnen. </t>
        </r>
        <r>
          <rPr>
            <sz val="14"/>
            <rFont val="Tahoma"/>
            <family val="2"/>
          </rPr>
          <t xml:space="preserve">
</t>
        </r>
      </text>
    </comment>
    <comment ref="E6" authorId="1">
      <text>
        <r>
          <rPr>
            <sz val="10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Bitten tragen Sie hier das Jahr für den geplanten Beginn der Umsetzung ein (z.B.2009).
</t>
        </r>
      </text>
    </comment>
  </commentList>
</comments>
</file>

<file path=xl/comments5.xml><?xml version="1.0" encoding="utf-8"?>
<comments xmlns="http://schemas.openxmlformats.org/spreadsheetml/2006/main">
  <authors>
    <author>Lackner Peter</author>
  </authors>
  <commentList>
    <comment ref="C7" authorId="0">
      <text>
        <r>
          <rPr>
            <sz val="14"/>
            <rFont val="Tahoma"/>
            <family val="2"/>
          </rPr>
          <t>Bitte den Projektpartner anführen, welcher die Eigenmittel eingebracht hat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sz val="14"/>
            <rFont val="Tahoma"/>
            <family val="2"/>
          </rPr>
          <t xml:space="preserve">Die Gesamtsumme der eingebrachten Eigenmittel bei Grund und Boden angeben
</t>
        </r>
      </text>
    </comment>
    <comment ref="E6" authorId="0">
      <text>
        <r>
          <rPr>
            <b/>
            <sz val="12"/>
            <rFont val="Tahoma"/>
            <family val="2"/>
          </rPr>
          <t>Ist die Gesamtsumme an aufzubringenden Eigenmittel bei Grund und Boden, laut der Aufstellung des Finanzierungsplans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14"/>
            <rFont val="Tahoma"/>
            <family val="2"/>
          </rPr>
          <t>Aufbringung der Eigenmittel in den einzelnen Jahren</t>
        </r>
        <r>
          <rPr>
            <sz val="14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2"/>
            <rFont val="Tahoma"/>
            <family val="2"/>
          </rPr>
          <t>Bitte den Projektpartner anführen, welcher die Eigenmittel für die baulichen Maßnahmen eingebracht hat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12"/>
            <rFont val="Tahoma"/>
            <family val="2"/>
          </rPr>
          <t>Bitte den Projektpartner anführen, welcher die Eigenmittel für die projektbezogenen Einrichtungen eingebracht hat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sz val="12"/>
            <rFont val="Tahoma"/>
            <family val="2"/>
          </rPr>
          <t xml:space="preserve">Bitte den Projektpartner anführen, welcher die Eigenmittel für die Maschinen und Geräte eingebracht hat
</t>
        </r>
      </text>
    </comment>
    <comment ref="C28" authorId="0">
      <text>
        <r>
          <rPr>
            <b/>
            <sz val="12"/>
            <rFont val="Tahoma"/>
            <family val="2"/>
          </rPr>
          <t xml:space="preserve">Bitte den Projektpartner anführen, welcher die Eigenmittel  für die sonstigen externen Kosten eingebracht hat
</t>
        </r>
      </text>
    </comment>
    <comment ref="E9" authorId="0">
      <text>
        <r>
          <rPr>
            <b/>
            <sz val="12"/>
            <rFont val="Tahoma"/>
            <family val="2"/>
          </rPr>
          <t>Ist die Gesamtsumme an aufzubringenden Eigenmittel bei den baulichen Maßnahmen, laut der Aufstellung des Finanzierungsplans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12"/>
            <rFont val="Tahoma"/>
            <family val="2"/>
          </rPr>
          <t>Ist die Gesamtsumme an aufzubringenden Eigenmittel bei den projektbezogenen Einrichtungen, laut der Aufstellung des Finanzierungsplans</t>
        </r>
      </text>
    </comment>
    <comment ref="E21" authorId="0">
      <text>
        <r>
          <rPr>
            <b/>
            <sz val="12"/>
            <rFont val="Tahoma"/>
            <family val="2"/>
          </rPr>
          <t>Ist die Gesamtsumme an aufzubringenden Eigenmittel bei den Maschinen und Geräten,  laut der Aufstellung des Finanzierungsplans</t>
        </r>
        <r>
          <rPr>
            <sz val="12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12"/>
            <rFont val="Tahoma"/>
            <family val="2"/>
          </rPr>
          <t>Ist die Gesamtsumme an aufzubringenden Eigenmittel bei den sonstigen externen Kosten, laut der Aufstellung des Finanzierungsplans</t>
        </r>
        <r>
          <rPr>
            <sz val="12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rFont val="Tahoma"/>
            <family val="2"/>
          </rPr>
          <t>Die Gesamtsumme der eingebrachten Eigenmittel bei den baulichen Maßnahmen angeben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Die Gesamtsumme der eingebrachten Eigenmittel bei den projektbezogenen Einrichtungen angeben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2"/>
            <rFont val="Tahoma"/>
            <family val="2"/>
          </rPr>
          <t>Die Gesamtsumme der eingebrachten Eigenmittel bei den Maschinen und Geräten angeben</t>
        </r>
      </text>
    </comment>
    <comment ref="E28" authorId="0">
      <text>
        <r>
          <rPr>
            <b/>
            <sz val="12"/>
            <rFont val="Tahoma"/>
            <family val="2"/>
          </rPr>
          <t>Die Gesamtsumme der eingebrachten Eigenmittel bei den sonstigen externen Kosten angeben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12"/>
            <rFont val="Tahoma"/>
            <family val="2"/>
          </rPr>
          <t>Aufbringung der Eigenmittel in den einzelnen Jahren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12"/>
            <rFont val="Tahoma"/>
            <family val="2"/>
          </rPr>
          <t>Aufbringung der Eigenmittel in den einzelnen Jahren</t>
        </r>
      </text>
    </comment>
    <comment ref="F22" authorId="0">
      <text>
        <r>
          <rPr>
            <b/>
            <sz val="12"/>
            <rFont val="Tahoma"/>
            <family val="2"/>
          </rPr>
          <t>Aufbringung der Eigenmittel in den einzelnen Jahren</t>
        </r>
        <r>
          <rPr>
            <sz val="8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12"/>
            <rFont val="Tahoma"/>
            <family val="2"/>
          </rPr>
          <t>Aufbringung der Eigenmittel in den einzelnen Jahren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Lackner Peter</author>
  </authors>
  <commentList>
    <comment ref="P17" authorId="0">
      <text>
        <r>
          <rPr>
            <sz val="8"/>
            <rFont val="Tahoma"/>
            <family val="2"/>
          </rPr>
          <t xml:space="preserve">Berechnungsgrundlage ist der Zeitwert
</t>
        </r>
      </text>
    </comment>
  </commentList>
</comments>
</file>

<file path=xl/sharedStrings.xml><?xml version="1.0" encoding="utf-8"?>
<sst xmlns="http://schemas.openxmlformats.org/spreadsheetml/2006/main" count="185" uniqueCount="137">
  <si>
    <t>Positionen</t>
  </si>
  <si>
    <t>Betrag</t>
  </si>
  <si>
    <t>Annuität</t>
  </si>
  <si>
    <t>Eigenkapital</t>
  </si>
  <si>
    <t>Fremdkapital</t>
  </si>
  <si>
    <t>Fördersatz</t>
  </si>
  <si>
    <t>Miete Gebäude</t>
  </si>
  <si>
    <t>Miete Maschinen</t>
  </si>
  <si>
    <t>Telefon, Fax</t>
  </si>
  <si>
    <t>Büromaterial</t>
  </si>
  <si>
    <t>Präsentationen</t>
  </si>
  <si>
    <t>Werbung</t>
  </si>
  <si>
    <t>Versicherungen</t>
  </si>
  <si>
    <t>Beratung</t>
  </si>
  <si>
    <t xml:space="preserve">kalkulatorische Instandhaltung Installationen </t>
  </si>
  <si>
    <t xml:space="preserve"> p.a. von den Anschaffungskosten</t>
  </si>
  <si>
    <t xml:space="preserve"> p.a. von den Anschaffungs- bzw. Herstellungskosten</t>
  </si>
  <si>
    <t xml:space="preserve">kalkulatorische Instandhaltung Gebäude </t>
  </si>
  <si>
    <t xml:space="preserve">kalk. Instandhaltung Maschinen, Geräte </t>
  </si>
  <si>
    <t>Anzahl</t>
  </si>
  <si>
    <t>Gesamterlös</t>
  </si>
  <si>
    <t>Erlöse</t>
  </si>
  <si>
    <t>Deckungsbeitrag</t>
  </si>
  <si>
    <t>Positionen:</t>
  </si>
  <si>
    <t>Menge</t>
  </si>
  <si>
    <t>Maschinen und Geräte</t>
  </si>
  <si>
    <t>Beiträge</t>
  </si>
  <si>
    <t>Position</t>
  </si>
  <si>
    <t>Name</t>
  </si>
  <si>
    <t>Betriebsnummer</t>
  </si>
  <si>
    <t>Anschrift</t>
  </si>
  <si>
    <t>Projektname</t>
  </si>
  <si>
    <t>Investitionsübersicht</t>
  </si>
  <si>
    <t>kurze Beschreibung</t>
  </si>
  <si>
    <t>Gesamtsumme</t>
  </si>
  <si>
    <t>Aufteilung in Prozent</t>
  </si>
  <si>
    <t>Finanzierungsplan</t>
  </si>
  <si>
    <t xml:space="preserve">davon geförderte Kredite </t>
  </si>
  <si>
    <t>davon normalverzinsliche Kredite</t>
  </si>
  <si>
    <t>Verzinsung</t>
  </si>
  <si>
    <t>PLZ, Ort</t>
  </si>
  <si>
    <t>-</t>
  </si>
  <si>
    <t>Projektzeitraum:</t>
  </si>
  <si>
    <t>Bauliche Maßnahmen</t>
  </si>
  <si>
    <t xml:space="preserve">Finanzierung </t>
  </si>
  <si>
    <t>Verteilung in %</t>
  </si>
  <si>
    <t>1. Jahr</t>
  </si>
  <si>
    <t>2. Jahr</t>
  </si>
  <si>
    <t>3. Jahr</t>
  </si>
  <si>
    <t>4. Jahr</t>
  </si>
  <si>
    <t>Summe Aufbringung</t>
  </si>
  <si>
    <t>Annahme Nutzungsdauer</t>
  </si>
  <si>
    <t>kalkulatorischer Zinssatz</t>
  </si>
  <si>
    <t>kalkulatorische Abschreibung</t>
  </si>
  <si>
    <t>Summe Aufwendung</t>
  </si>
  <si>
    <t>1.3 Maschinen und Geräte</t>
  </si>
  <si>
    <t>2.1 Baulichen Maßnahmen</t>
  </si>
  <si>
    <t>2.3 Maschinen und Geräte</t>
  </si>
  <si>
    <r>
      <t xml:space="preserve">2. Eigenmittel </t>
    </r>
    <r>
      <rPr>
        <sz val="9"/>
        <rFont val="Arial"/>
        <family val="2"/>
      </rPr>
      <t>(Verbrauch laut Aufstellung des Finanzierungplans)</t>
    </r>
  </si>
  <si>
    <t>Erlöse und Kosten</t>
  </si>
  <si>
    <t>Produkt</t>
  </si>
  <si>
    <t>Preis / Einheit</t>
  </si>
  <si>
    <r>
      <t xml:space="preserve">Einheit 
</t>
    </r>
    <r>
      <rPr>
        <sz val="9"/>
        <rFont val="Arial"/>
        <family val="2"/>
      </rPr>
      <t>(kg, l, etc.)</t>
    </r>
  </si>
  <si>
    <t>Position/ Beschreibung</t>
  </si>
  <si>
    <t>Variable Kosten</t>
  </si>
  <si>
    <t>Gesamtsumme Variable Kosten</t>
  </si>
  <si>
    <t>Erlöse:</t>
  </si>
  <si>
    <t>Kosten:</t>
  </si>
  <si>
    <t>Zusammenfassung</t>
  </si>
  <si>
    <t>Arbeitskräfte Stunden pro Tag</t>
  </si>
  <si>
    <t>Gesamtkosten in €</t>
  </si>
  <si>
    <t>Angaben in €</t>
  </si>
  <si>
    <t>1.1 Bauliche Maßnahmen</t>
  </si>
  <si>
    <t>Kalkulatorische Verzinsung des Eigenkapitals</t>
  </si>
  <si>
    <t>Kalkulatorische projektspezifische fixe Gemeinkosten</t>
  </si>
  <si>
    <t xml:space="preserve">Planerlöse </t>
  </si>
  <si>
    <t xml:space="preserve">Jahr </t>
  </si>
  <si>
    <t xml:space="preserve">Variable Kosten </t>
  </si>
  <si>
    <t>Die nachfolgende Berechnung wurde                              oder                                     erstellt</t>
  </si>
  <si>
    <t>Gemeinschaftliche Investitionen:</t>
  </si>
  <si>
    <t>Messbare Projektziele</t>
  </si>
  <si>
    <t>Laufzeit in Jahren</t>
  </si>
  <si>
    <t>Angaben zur kalkulatorischen Verzinsung des Eigenkapitals:</t>
  </si>
  <si>
    <t>Jahr</t>
  </si>
  <si>
    <t>…</t>
  </si>
  <si>
    <t>kalkulatorisches, 
projektspezifisches Ergebnis</t>
  </si>
  <si>
    <t>Nutzungsdauer</t>
  </si>
  <si>
    <t xml:space="preserve">Kapitalkosten </t>
  </si>
  <si>
    <t xml:space="preserve">kalk. AfA </t>
  </si>
  <si>
    <t>Schuldzinsen</t>
  </si>
  <si>
    <t>Pacht</t>
  </si>
  <si>
    <t>Summe Erlöse</t>
  </si>
  <si>
    <t>Grund und Boden</t>
  </si>
  <si>
    <t>Kalkulatorische Abschreibung Eigenkapital</t>
  </si>
  <si>
    <t>2.0 Grund und Boden</t>
  </si>
  <si>
    <t>Neuwert / Anschaffungswert</t>
  </si>
  <si>
    <t>Kalkulatorische AFA</t>
  </si>
  <si>
    <t>Kalkulatorische Verzinsung</t>
  </si>
  <si>
    <t>Anschaffungsjahr</t>
  </si>
  <si>
    <t>nein</t>
  </si>
  <si>
    <t>ja</t>
  </si>
  <si>
    <r>
      <t xml:space="preserve">Erfassung der Abschreibung für Abnützung 
</t>
    </r>
    <r>
      <rPr>
        <b/>
        <sz val="12"/>
        <rFont val="Arial"/>
        <family val="2"/>
      </rPr>
      <t xml:space="preserve">(AfA Berechnung) </t>
    </r>
  </si>
  <si>
    <t xml:space="preserve">Abschreibung für Abnützung (AfA) </t>
  </si>
  <si>
    <t>Gebäude und bauliche Anlagen</t>
  </si>
  <si>
    <t>Kalkulatorische Instandhaltung</t>
  </si>
  <si>
    <t>Kosten, Aufwand</t>
  </si>
  <si>
    <t>kalkulatorische Instandhaltungskosten von: Gebäude, Installationen, Maschinen und Geräte</t>
  </si>
  <si>
    <t>Aufgliederung des Eigenkapitals</t>
  </si>
  <si>
    <t>Kosten in €</t>
  </si>
  <si>
    <t>Kosten abzgl. Förderung</t>
  </si>
  <si>
    <t>Nutzungsdauer gesamt in Jahren</t>
  </si>
  <si>
    <t>Businessplan</t>
  </si>
  <si>
    <t>ProjektleiterIN / Organisation</t>
  </si>
  <si>
    <t>AMA - Klientennummner</t>
  </si>
  <si>
    <t>Beteiligte Betriebe / Organisationen</t>
  </si>
  <si>
    <t>weitere Liste beiliegend:</t>
  </si>
  <si>
    <t>Kostenaufteilung pro Jahr</t>
  </si>
  <si>
    <t xml:space="preserve">Projektbezogene Einrichtungen </t>
  </si>
  <si>
    <r>
      <t xml:space="preserve">Sonstige externe Kosten </t>
    </r>
    <r>
      <rPr>
        <sz val="8"/>
        <rFont val="Arial"/>
        <family val="2"/>
      </rPr>
      <t>(Architekten-, Ingenieur- und Beraterhonorare, Kosten für Durchführungsstudien und Vermarktungskonzepte, Businesspläne,……)</t>
    </r>
  </si>
  <si>
    <t>Summe Investitionen</t>
  </si>
  <si>
    <t xml:space="preserve">Gesamtsumme </t>
  </si>
  <si>
    <t>Basis 
Fördersatz</t>
  </si>
  <si>
    <t>Sonstige externe Kosten</t>
  </si>
  <si>
    <t xml:space="preserve">1.2 Projektbezogene Einrichtungen </t>
  </si>
  <si>
    <t>1.4 Sonstige externe Kosten</t>
  </si>
  <si>
    <t>Projektbezogene Einrichtungen</t>
  </si>
  <si>
    <t>2.2 Projektbezogene Einrichtungen</t>
  </si>
  <si>
    <t>2.4 Sonstige externe Kosten</t>
  </si>
  <si>
    <t>Maschinen und projektbezogene Einrichtungen</t>
  </si>
  <si>
    <t>Kalkulatorische Erhaltungskosten</t>
  </si>
  <si>
    <t>Tage im Jahr</t>
  </si>
  <si>
    <t>Summe nicht entlohnter Arbeitskraftstunden</t>
  </si>
  <si>
    <t xml:space="preserve">Summe nicht entlohnter Arbeitskräfte </t>
  </si>
  <si>
    <t>Ermittlung nicht entlohnter  Arbeitskräfte für das Projekt</t>
  </si>
  <si>
    <t>Kalkulatorischer Wert  pro nicht entlohnter Arbeitskraftstunde</t>
  </si>
  <si>
    <t xml:space="preserve">1.0 Grund und Boden </t>
  </si>
  <si>
    <r>
      <t xml:space="preserve">1. Eigenmittel </t>
    </r>
    <r>
      <rPr>
        <b/>
        <sz val="9"/>
        <rFont val="Arial"/>
        <family val="2"/>
      </rPr>
      <t>(Gelder, die von den nachstehenden Projektpartnern bar eingebracht werden)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</si>
</sst>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%"/>
    <numFmt numFmtId="182" formatCode="#,##0.000"/>
    <numFmt numFmtId="183" formatCode="#,##0.0000"/>
    <numFmt numFmtId="184" formatCode="_-* #,##0.0\ _D_M_-;\-* #,##0.0\ _D_M_-;_-* &quot;-&quot;??\ _D_M_-;_-@_-"/>
    <numFmt numFmtId="185" formatCode="_-* #,##0\ _D_M_-;\-* #,##0\ _D_M_-;_-* &quot;-&quot;??\ _D_M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General\ &quot;%&quot;"/>
    <numFmt numFmtId="196" formatCode="#,##0\ &quot;€&quot;"/>
    <numFmt numFmtId="197" formatCode="0\ &quot;€&quot;\+#"/>
    <numFmt numFmtId="198" formatCode="#,##0.00\ &quot;€&quot;"/>
    <numFmt numFmtId="199" formatCode="#,##0.00\ &quot;%&quot;"/>
    <numFmt numFmtId="200" formatCode="#,##0.0\ &quot;€&quot;"/>
    <numFmt numFmtId="201" formatCode="[$-407]dddd\,\ d\.\ mmmm\ yyyy"/>
    <numFmt numFmtId="202" formatCode="&quot;Planerlöse für den Zeitraum&quot;\ [$-407]mmmm\ yy;@"/>
    <numFmt numFmtId="203" formatCode="0.00\ &quot;%&quot;"/>
    <numFmt numFmtId="204" formatCode="0.0\ &quot;%&quot;"/>
  </numFmts>
  <fonts count="5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4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center" vertical="center"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center" vertical="center"/>
    </xf>
    <xf numFmtId="10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0" fillId="33" borderId="0" xfId="0" applyFill="1" applyBorder="1" applyAlignment="1">
      <alignment horizontal="centerContinuous" vertical="center"/>
    </xf>
    <xf numFmtId="0" fontId="0" fillId="33" borderId="0" xfId="0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" vertical="center"/>
    </xf>
    <xf numFmtId="181" fontId="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198" fontId="0" fillId="33" borderId="0" xfId="0" applyNumberFormat="1" applyFont="1" applyFill="1" applyBorder="1" applyAlignment="1">
      <alignment vertical="center"/>
    </xf>
    <xf numFmtId="198" fontId="0" fillId="33" borderId="0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vertical="center" wrapText="1"/>
    </xf>
    <xf numFmtId="8" fontId="3" fillId="34" borderId="22" xfId="0" applyNumberFormat="1" applyFont="1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vertical="center" wrapText="1"/>
    </xf>
    <xf numFmtId="196" fontId="0" fillId="34" borderId="16" xfId="0" applyNumberFormat="1" applyFont="1" applyFill="1" applyBorder="1" applyAlignment="1">
      <alignment horizontal="center" vertical="center"/>
    </xf>
    <xf numFmtId="8" fontId="3" fillId="34" borderId="24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196" fontId="0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198" fontId="0" fillId="33" borderId="18" xfId="0" applyNumberFormat="1" applyFont="1" applyFill="1" applyBorder="1" applyAlignment="1">
      <alignment horizontal="center" vertical="center"/>
    </xf>
    <xf numFmtId="198" fontId="3" fillId="33" borderId="0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/>
    </xf>
    <xf numFmtId="198" fontId="0" fillId="33" borderId="0" xfId="0" applyNumberFormat="1" applyFont="1" applyFill="1" applyBorder="1" applyAlignment="1">
      <alignment horizontal="left" vertical="center" wrapText="1"/>
    </xf>
    <xf numFmtId="10" fontId="0" fillId="33" borderId="18" xfId="0" applyNumberFormat="1" applyFont="1" applyFill="1" applyBorder="1" applyAlignment="1">
      <alignment horizontal="center" vertical="center"/>
    </xf>
    <xf numFmtId="198" fontId="3" fillId="33" borderId="27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3" fontId="0" fillId="33" borderId="18" xfId="0" applyNumberFormat="1" applyFont="1" applyFill="1" applyBorder="1" applyAlignment="1">
      <alignment horizontal="left" vertical="center"/>
    </xf>
    <xf numFmtId="198" fontId="0" fillId="33" borderId="28" xfId="0" applyNumberFormat="1" applyFont="1" applyFill="1" applyBorder="1" applyAlignment="1">
      <alignment horizontal="center" vertical="center"/>
    </xf>
    <xf numFmtId="198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202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98" fontId="9" fillId="33" borderId="0" xfId="0" applyNumberFormat="1" applyFont="1" applyFill="1" applyBorder="1" applyAlignment="1">
      <alignment horizontal="center" vertical="center"/>
    </xf>
    <xf numFmtId="198" fontId="8" fillId="33" borderId="29" xfId="0" applyNumberFormat="1" applyFont="1" applyFill="1" applyBorder="1" applyAlignment="1">
      <alignment horizontal="center" vertical="center"/>
    </xf>
    <xf numFmtId="198" fontId="8" fillId="33" borderId="30" xfId="0" applyNumberFormat="1" applyFont="1" applyFill="1" applyBorder="1" applyAlignment="1">
      <alignment horizontal="center" vertical="center"/>
    </xf>
    <xf numFmtId="198" fontId="8" fillId="33" borderId="29" xfId="0" applyNumberFormat="1" applyFont="1" applyFill="1" applyBorder="1" applyAlignment="1">
      <alignment horizontal="center" vertical="center" wrapText="1"/>
    </xf>
    <xf numFmtId="198" fontId="0" fillId="33" borderId="22" xfId="0" applyNumberFormat="1" applyFont="1" applyFill="1" applyBorder="1" applyAlignment="1">
      <alignment horizontal="center" vertical="center"/>
    </xf>
    <xf numFmtId="198" fontId="8" fillId="33" borderId="31" xfId="0" applyNumberFormat="1" applyFont="1" applyFill="1" applyBorder="1" applyAlignment="1">
      <alignment horizontal="center" vertical="center"/>
    </xf>
    <xf numFmtId="198" fontId="2" fillId="33" borderId="32" xfId="0" applyNumberFormat="1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 horizontal="center" vertical="center"/>
    </xf>
    <xf numFmtId="10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198" fontId="8" fillId="33" borderId="30" xfId="0" applyNumberFormat="1" applyFont="1" applyFill="1" applyBorder="1" applyAlignment="1">
      <alignment horizontal="center" vertical="center" wrapText="1"/>
    </xf>
    <xf numFmtId="198" fontId="3" fillId="33" borderId="22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10" fontId="0" fillId="33" borderId="0" xfId="0" applyNumberFormat="1" applyFont="1" applyFill="1" applyBorder="1" applyAlignment="1">
      <alignment vertical="center"/>
    </xf>
    <xf numFmtId="3" fontId="7" fillId="33" borderId="32" xfId="0" applyNumberFormat="1" applyFont="1" applyFill="1" applyBorder="1" applyAlignment="1">
      <alignment horizontal="center" vertical="center"/>
    </xf>
    <xf numFmtId="199" fontId="3" fillId="33" borderId="32" xfId="0" applyNumberFormat="1" applyFont="1" applyFill="1" applyBorder="1" applyAlignment="1">
      <alignment horizontal="center" vertical="center"/>
    </xf>
    <xf numFmtId="199" fontId="3" fillId="33" borderId="3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198" fontId="0" fillId="33" borderId="0" xfId="0" applyNumberFormat="1" applyFont="1" applyFill="1" applyBorder="1" applyAlignment="1">
      <alignment horizontal="center" vertical="center" wrapText="1"/>
    </xf>
    <xf numFmtId="202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198" fontId="9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98" fontId="7" fillId="33" borderId="0" xfId="0" applyNumberFormat="1" applyFont="1" applyFill="1" applyBorder="1" applyAlignment="1">
      <alignment vertical="center"/>
    </xf>
    <xf numFmtId="198" fontId="0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8" fontId="0" fillId="33" borderId="22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 indent="1"/>
    </xf>
    <xf numFmtId="0" fontId="0" fillId="33" borderId="26" xfId="0" applyFont="1" applyFill="1" applyBorder="1" applyAlignment="1">
      <alignment horizontal="left" vertical="center" indent="1"/>
    </xf>
    <xf numFmtId="0" fontId="0" fillId="33" borderId="21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0" fontId="2" fillId="33" borderId="35" xfId="0" applyFont="1" applyFill="1" applyBorder="1" applyAlignment="1">
      <alignment horizontal="left" vertical="center" indent="1"/>
    </xf>
    <xf numFmtId="0" fontId="2" fillId="33" borderId="26" xfId="0" applyFont="1" applyFill="1" applyBorder="1" applyAlignment="1">
      <alignment horizontal="left" vertical="center" indent="1"/>
    </xf>
    <xf numFmtId="8" fontId="2" fillId="33" borderId="22" xfId="0" applyNumberFormat="1" applyFont="1" applyFill="1" applyBorder="1" applyAlignment="1">
      <alignment horizontal="center" vertical="center"/>
    </xf>
    <xf numFmtId="202" fontId="2" fillId="33" borderId="36" xfId="0" applyNumberFormat="1" applyFont="1" applyFill="1" applyBorder="1" applyAlignment="1">
      <alignment horizontal="left" vertical="center" indent="1"/>
    </xf>
    <xf numFmtId="202" fontId="2" fillId="33" borderId="37" xfId="0" applyNumberFormat="1" applyFont="1" applyFill="1" applyBorder="1" applyAlignment="1">
      <alignment horizontal="left" vertical="center" indent="1"/>
    </xf>
    <xf numFmtId="0" fontId="2" fillId="33" borderId="3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 indent="1"/>
    </xf>
    <xf numFmtId="0" fontId="9" fillId="33" borderId="26" xfId="0" applyFont="1" applyFill="1" applyBorder="1" applyAlignment="1">
      <alignment horizontal="left" vertical="center" indent="1"/>
    </xf>
    <xf numFmtId="8" fontId="9" fillId="33" borderId="22" xfId="0" applyNumberFormat="1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left" vertical="center" indent="1"/>
    </xf>
    <xf numFmtId="0" fontId="9" fillId="33" borderId="39" xfId="0" applyFont="1" applyFill="1" applyBorder="1" applyAlignment="1">
      <alignment horizontal="left" vertical="center" indent="1"/>
    </xf>
    <xf numFmtId="8" fontId="9" fillId="33" borderId="4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Continuous" vertical="center"/>
    </xf>
    <xf numFmtId="0" fontId="14" fillId="33" borderId="0" xfId="0" applyFont="1" applyFill="1" applyBorder="1" applyAlignment="1">
      <alignment horizontal="centerContinuous" vertical="center"/>
    </xf>
    <xf numFmtId="0" fontId="10" fillId="33" borderId="0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 indent="1"/>
    </xf>
    <xf numFmtId="0" fontId="7" fillId="33" borderId="35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horizontal="left" vertical="center" indent="1"/>
    </xf>
    <xf numFmtId="0" fontId="3" fillId="33" borderId="33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3" fillId="33" borderId="28" xfId="0" applyFont="1" applyFill="1" applyBorder="1" applyAlignment="1">
      <alignment vertical="center"/>
    </xf>
    <xf numFmtId="198" fontId="3" fillId="33" borderId="41" xfId="0" applyNumberFormat="1" applyFont="1" applyFill="1" applyBorder="1" applyAlignment="1">
      <alignment horizontal="center" vertical="center" wrapText="1"/>
    </xf>
    <xf numFmtId="198" fontId="8" fillId="33" borderId="0" xfId="0" applyNumberFormat="1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49" fontId="0" fillId="35" borderId="18" xfId="46" applyNumberFormat="1" applyFont="1" applyFill="1" applyBorder="1" applyAlignment="1">
      <alignment horizontal="center" vertical="center"/>
    </xf>
    <xf numFmtId="198" fontId="0" fillId="35" borderId="18" xfId="46" applyNumberFormat="1" applyFont="1" applyFill="1" applyBorder="1" applyAlignment="1">
      <alignment horizontal="center" vertical="center"/>
    </xf>
    <xf numFmtId="8" fontId="2" fillId="33" borderId="24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98" fontId="3" fillId="33" borderId="26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left" vertical="center" indent="1"/>
    </xf>
    <xf numFmtId="0" fontId="0" fillId="33" borderId="26" xfId="0" applyFill="1" applyBorder="1" applyAlignment="1">
      <alignment horizontal="left" vertical="center" indent="1"/>
    </xf>
    <xf numFmtId="198" fontId="0" fillId="33" borderId="41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96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left" vertical="center"/>
    </xf>
    <xf numFmtId="195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 wrapText="1"/>
    </xf>
    <xf numFmtId="8" fontId="3" fillId="33" borderId="0" xfId="0" applyNumberFormat="1" applyFont="1" applyFill="1" applyBorder="1" applyAlignment="1">
      <alignment horizontal="center" vertical="center"/>
    </xf>
    <xf numFmtId="8" fontId="0" fillId="33" borderId="0" xfId="0" applyNumberFormat="1" applyFont="1" applyFill="1" applyBorder="1" applyAlignment="1">
      <alignment horizontal="center" vertical="center"/>
    </xf>
    <xf numFmtId="8" fontId="0" fillId="33" borderId="18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textRotation="90" wrapText="1"/>
    </xf>
    <xf numFmtId="196" fontId="0" fillId="33" borderId="42" xfId="0" applyNumberFormat="1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98" fontId="3" fillId="33" borderId="17" xfId="0" applyNumberFormat="1" applyFont="1" applyFill="1" applyBorder="1" applyAlignment="1">
      <alignment horizontal="center" vertical="center" wrapText="1"/>
    </xf>
    <xf numFmtId="198" fontId="0" fillId="33" borderId="0" xfId="0" applyNumberFormat="1" applyFont="1" applyFill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198" fontId="0" fillId="33" borderId="0" xfId="0" applyNumberFormat="1" applyFont="1" applyFill="1" applyAlignment="1">
      <alignment horizontal="center" vertical="center"/>
    </xf>
    <xf numFmtId="204" fontId="0" fillId="33" borderId="18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2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8" fontId="0" fillId="33" borderId="26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left" vertical="center" indent="1"/>
    </xf>
    <xf numFmtId="4" fontId="0" fillId="35" borderId="28" xfId="0" applyNumberFormat="1" applyFont="1" applyFill="1" applyBorder="1" applyAlignment="1">
      <alignment horizontal="center" vertical="center"/>
    </xf>
    <xf numFmtId="4" fontId="0" fillId="35" borderId="43" xfId="0" applyNumberFormat="1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left" vertical="center" indent="1"/>
    </xf>
    <xf numFmtId="0" fontId="8" fillId="33" borderId="45" xfId="0" applyFont="1" applyFill="1" applyBorder="1" applyAlignment="1">
      <alignment horizontal="left" vertical="center" indent="1"/>
    </xf>
    <xf numFmtId="198" fontId="8" fillId="33" borderId="46" xfId="0" applyNumberFormat="1" applyFont="1" applyFill="1" applyBorder="1" applyAlignment="1">
      <alignment horizontal="center" vertical="center"/>
    </xf>
    <xf numFmtId="198" fontId="8" fillId="33" borderId="47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left" vertical="center" indent="1"/>
    </xf>
    <xf numFmtId="0" fontId="0" fillId="33" borderId="0" xfId="0" applyFill="1" applyAlignment="1">
      <alignment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9" xfId="0" applyFont="1" applyFill="1" applyBorder="1" applyAlignment="1">
      <alignment vertical="center"/>
    </xf>
    <xf numFmtId="198" fontId="3" fillId="33" borderId="34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196" fontId="0" fillId="0" borderId="28" xfId="0" applyNumberFormat="1" applyFont="1" applyFill="1" applyBorder="1" applyAlignment="1" applyProtection="1">
      <alignment horizontal="center" vertical="center"/>
      <protection locked="0"/>
    </xf>
    <xf numFmtId="196" fontId="0" fillId="0" borderId="42" xfId="0" applyNumberFormat="1" applyFont="1" applyFill="1" applyBorder="1" applyAlignment="1" applyProtection="1">
      <alignment horizontal="center" vertical="center"/>
      <protection locked="0"/>
    </xf>
    <xf numFmtId="196" fontId="0" fillId="0" borderId="18" xfId="0" applyNumberFormat="1" applyFont="1" applyFill="1" applyBorder="1" applyAlignment="1" applyProtection="1">
      <alignment horizontal="center" vertical="center"/>
      <protection locked="0"/>
    </xf>
    <xf numFmtId="196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96" fontId="0" fillId="0" borderId="43" xfId="0" applyNumberFormat="1" applyFont="1" applyFill="1" applyBorder="1" applyAlignment="1" applyProtection="1">
      <alignment horizontal="center" vertical="center"/>
      <protection locked="0"/>
    </xf>
    <xf numFmtId="196" fontId="0" fillId="0" borderId="44" xfId="0" applyNumberFormat="1" applyFont="1" applyFill="1" applyBorder="1" applyAlignment="1" applyProtection="1">
      <alignment horizontal="center" vertical="center"/>
      <protection locked="0"/>
    </xf>
    <xf numFmtId="196" fontId="0" fillId="0" borderId="16" xfId="0" applyNumberFormat="1" applyFont="1" applyFill="1" applyBorder="1" applyAlignment="1" applyProtection="1">
      <alignment horizontal="center" vertical="center"/>
      <protection locked="0"/>
    </xf>
    <xf numFmtId="196" fontId="0" fillId="0" borderId="24" xfId="0" applyNumberFormat="1" applyFont="1" applyFill="1" applyBorder="1" applyAlignment="1" applyProtection="1">
      <alignment horizontal="center" vertical="center"/>
      <protection locked="0"/>
    </xf>
    <xf numFmtId="196" fontId="0" fillId="35" borderId="18" xfId="0" applyNumberFormat="1" applyFont="1" applyFill="1" applyBorder="1" applyAlignment="1" applyProtection="1">
      <alignment horizontal="center" vertical="center"/>
      <protection locked="0"/>
    </xf>
    <xf numFmtId="196" fontId="0" fillId="35" borderId="23" xfId="0" applyNumberFormat="1" applyFont="1" applyFill="1" applyBorder="1" applyAlignment="1" applyProtection="1">
      <alignment horizontal="center" vertical="center"/>
      <protection locked="0"/>
    </xf>
    <xf numFmtId="1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10" fontId="0" fillId="35" borderId="16" xfId="0" applyNumberFormat="1" applyFont="1" applyFill="1" applyBorder="1" applyAlignment="1" applyProtection="1">
      <alignment horizontal="center" vertical="center"/>
      <protection locked="0"/>
    </xf>
    <xf numFmtId="3" fontId="0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1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198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left" vertical="center" indent="1"/>
      <protection locked="0"/>
    </xf>
    <xf numFmtId="4" fontId="0" fillId="35" borderId="28" xfId="0" applyNumberFormat="1" applyFont="1" applyFill="1" applyBorder="1" applyAlignment="1" applyProtection="1">
      <alignment horizontal="center" vertical="center"/>
      <protection locked="0"/>
    </xf>
    <xf numFmtId="49" fontId="0" fillId="35" borderId="18" xfId="46" applyNumberFormat="1" applyFont="1" applyFill="1" applyBorder="1" applyAlignment="1" applyProtection="1">
      <alignment horizontal="center" vertical="center"/>
      <protection locked="0"/>
    </xf>
    <xf numFmtId="198" fontId="0" fillId="35" borderId="18" xfId="46" applyNumberFormat="1" applyFont="1" applyFill="1" applyBorder="1" applyAlignment="1" applyProtection="1">
      <alignment horizontal="center" vertical="center"/>
      <protection locked="0"/>
    </xf>
    <xf numFmtId="49" fontId="0" fillId="35" borderId="18" xfId="0" applyNumberFormat="1" applyFont="1" applyFill="1" applyBorder="1" applyAlignment="1" applyProtection="1">
      <alignment horizontal="center" vertical="center"/>
      <protection locked="0"/>
    </xf>
    <xf numFmtId="181" fontId="0" fillId="35" borderId="18" xfId="0" applyNumberForma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left" vertical="center"/>
    </xf>
    <xf numFmtId="198" fontId="0" fillId="35" borderId="23" xfId="0" applyNumberFormat="1" applyFont="1" applyFill="1" applyBorder="1" applyAlignment="1" applyProtection="1">
      <alignment horizontal="center" vertical="center"/>
      <protection locked="0"/>
    </xf>
    <xf numFmtId="198" fontId="18" fillId="34" borderId="18" xfId="0" applyNumberFormat="1" applyFont="1" applyFill="1" applyBorder="1" applyAlignment="1">
      <alignment horizontal="center" vertical="center"/>
    </xf>
    <xf numFmtId="8" fontId="0" fillId="33" borderId="0" xfId="0" applyNumberFormat="1" applyFont="1" applyFill="1" applyAlignment="1">
      <alignment vertical="center"/>
    </xf>
    <xf numFmtId="8" fontId="8" fillId="33" borderId="0" xfId="0" applyNumberFormat="1" applyFont="1" applyFill="1" applyBorder="1" applyAlignment="1">
      <alignment horizontal="center" vertical="center" wrapText="1"/>
    </xf>
    <xf numFmtId="198" fontId="8" fillId="33" borderId="0" xfId="0" applyNumberFormat="1" applyFont="1" applyFill="1" applyBorder="1" applyAlignment="1">
      <alignment horizontal="center" vertical="center" wrapText="1"/>
    </xf>
    <xf numFmtId="0" fontId="0" fillId="35" borderId="42" xfId="0" applyFont="1" applyFill="1" applyBorder="1" applyAlignment="1" applyProtection="1">
      <alignment horizontal="left" vertical="center" indent="1"/>
      <protection locked="0"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17" fontId="0" fillId="35" borderId="51" xfId="0" applyNumberFormat="1" applyFill="1" applyBorder="1" applyAlignment="1" applyProtection="1">
      <alignment horizontal="center" vertical="center"/>
      <protection locked="0"/>
    </xf>
    <xf numFmtId="0" fontId="0" fillId="35" borderId="51" xfId="0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5" borderId="52" xfId="0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 vertical="center" indent="1"/>
    </xf>
    <xf numFmtId="0" fontId="17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3" fillId="35" borderId="5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5" borderId="51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196" fontId="0" fillId="33" borderId="27" xfId="0" applyNumberFormat="1" applyFont="1" applyFill="1" applyBorder="1" applyAlignment="1">
      <alignment horizontal="center" vertical="center"/>
    </xf>
    <xf numFmtId="196" fontId="0" fillId="33" borderId="23" xfId="0" applyNumberFormat="1" applyFont="1" applyFill="1" applyBorder="1" applyAlignment="1">
      <alignment horizontal="center" vertical="center"/>
    </xf>
    <xf numFmtId="195" fontId="0" fillId="33" borderId="18" xfId="0" applyNumberFormat="1" applyFont="1" applyFill="1" applyBorder="1" applyAlignment="1">
      <alignment horizontal="center" vertical="center"/>
    </xf>
    <xf numFmtId="196" fontId="0" fillId="34" borderId="53" xfId="0" applyNumberFormat="1" applyFont="1" applyFill="1" applyBorder="1" applyAlignment="1">
      <alignment horizontal="center" vertical="center"/>
    </xf>
    <xf numFmtId="196" fontId="0" fillId="34" borderId="54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3" fontId="3" fillId="33" borderId="39" xfId="0" applyNumberFormat="1" applyFont="1" applyFill="1" applyBorder="1" applyAlignment="1">
      <alignment horizontal="center" vertical="center"/>
    </xf>
    <xf numFmtId="196" fontId="0" fillId="34" borderId="56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95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left" vertical="center"/>
      <protection locked="0"/>
    </xf>
    <xf numFmtId="0" fontId="0" fillId="35" borderId="41" xfId="0" applyFont="1" applyFill="1" applyBorder="1" applyAlignment="1" applyProtection="1">
      <alignment horizontal="left" vertical="center"/>
      <protection locked="0"/>
    </xf>
    <xf numFmtId="198" fontId="0" fillId="33" borderId="2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198" fontId="0" fillId="33" borderId="18" xfId="0" applyNumberFormat="1" applyFont="1" applyFill="1" applyBorder="1" applyAlignment="1">
      <alignment horizontal="center" vertical="center"/>
    </xf>
    <xf numFmtId="198" fontId="0" fillId="33" borderId="2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0" fillId="35" borderId="42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198" fontId="0" fillId="35" borderId="28" xfId="0" applyNumberFormat="1" applyFont="1" applyFill="1" applyBorder="1" applyAlignment="1" applyProtection="1">
      <alignment horizontal="center" vertical="center"/>
      <protection locked="0"/>
    </xf>
    <xf numFmtId="198" fontId="0" fillId="35" borderId="26" xfId="0" applyNumberFormat="1" applyFont="1" applyFill="1" applyBorder="1" applyAlignment="1" applyProtection="1">
      <alignment horizontal="center" vertical="center"/>
      <protection locked="0"/>
    </xf>
    <xf numFmtId="198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198" fontId="0" fillId="33" borderId="28" xfId="0" applyNumberFormat="1" applyFont="1" applyFill="1" applyBorder="1" applyAlignment="1">
      <alignment horizontal="center" vertical="center"/>
    </xf>
    <xf numFmtId="198" fontId="0" fillId="33" borderId="41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198" fontId="0" fillId="33" borderId="16" xfId="0" applyNumberFormat="1" applyFont="1" applyFill="1" applyBorder="1" applyAlignment="1">
      <alignment horizontal="center" vertical="center"/>
    </xf>
    <xf numFmtId="198" fontId="0" fillId="33" borderId="24" xfId="0" applyNumberFormat="1" applyFont="1" applyFill="1" applyBorder="1" applyAlignment="1">
      <alignment horizontal="center" vertical="center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198" fontId="0" fillId="35" borderId="43" xfId="0" applyNumberFormat="1" applyFont="1" applyFill="1" applyBorder="1" applyAlignment="1" applyProtection="1">
      <alignment horizontal="center" vertical="center"/>
      <protection locked="0"/>
    </xf>
    <xf numFmtId="198" fontId="0" fillId="35" borderId="57" xfId="0" applyNumberFormat="1" applyFont="1" applyFill="1" applyBorder="1" applyAlignment="1" applyProtection="1">
      <alignment horizontal="center" vertical="center"/>
      <protection locked="0"/>
    </xf>
    <xf numFmtId="198" fontId="0" fillId="35" borderId="58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Font="1" applyFill="1" applyBorder="1" applyAlignment="1" applyProtection="1">
      <alignment horizontal="center" vertical="center"/>
      <protection locked="0"/>
    </xf>
    <xf numFmtId="0" fontId="0" fillId="35" borderId="58" xfId="0" applyFont="1" applyFill="1" applyBorder="1" applyAlignment="1" applyProtection="1">
      <alignment horizontal="center" vertical="center"/>
      <protection locked="0"/>
    </xf>
    <xf numFmtId="198" fontId="0" fillId="33" borderId="43" xfId="0" applyNumberFormat="1" applyFont="1" applyFill="1" applyBorder="1" applyAlignment="1">
      <alignment horizontal="center" vertical="center"/>
    </xf>
    <xf numFmtId="198" fontId="0" fillId="33" borderId="58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left" vertical="center" wrapText="1" indent="1"/>
    </xf>
    <xf numFmtId="0" fontId="0" fillId="33" borderId="26" xfId="0" applyFill="1" applyBorder="1" applyAlignment="1">
      <alignment horizontal="left" vertical="center" wrapText="1" indent="1"/>
    </xf>
    <xf numFmtId="0" fontId="0" fillId="33" borderId="35" xfId="0" applyFill="1" applyBorder="1" applyAlignment="1">
      <alignment horizontal="left" vertical="center" indent="1"/>
    </xf>
    <xf numFmtId="0" fontId="0" fillId="33" borderId="26" xfId="0" applyFill="1" applyBorder="1" applyAlignment="1">
      <alignment horizontal="left" vertical="center" indent="1"/>
    </xf>
    <xf numFmtId="198" fontId="3" fillId="33" borderId="28" xfId="0" applyNumberFormat="1" applyFont="1" applyFill="1" applyBorder="1" applyAlignment="1">
      <alignment horizontal="center" vertical="center"/>
    </xf>
    <xf numFmtId="198" fontId="3" fillId="33" borderId="41" xfId="0" applyNumberFormat="1" applyFont="1" applyFill="1" applyBorder="1" applyAlignment="1">
      <alignment horizontal="center" vertical="center"/>
    </xf>
    <xf numFmtId="198" fontId="3" fillId="35" borderId="28" xfId="0" applyNumberFormat="1" applyFont="1" applyFill="1" applyBorder="1" applyAlignment="1" applyProtection="1">
      <alignment horizontal="center" vertical="center"/>
      <protection locked="0"/>
    </xf>
    <xf numFmtId="198" fontId="3" fillId="35" borderId="41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horizontal="left" vertical="center" indent="1"/>
    </xf>
    <xf numFmtId="0" fontId="2" fillId="33" borderId="59" xfId="0" applyFont="1" applyFill="1" applyBorder="1" applyAlignment="1">
      <alignment horizontal="left" vertical="center" indent="1"/>
    </xf>
    <xf numFmtId="198" fontId="8" fillId="33" borderId="46" xfId="0" applyNumberFormat="1" applyFont="1" applyFill="1" applyBorder="1" applyAlignment="1">
      <alignment horizontal="center" vertical="center" wrapText="1"/>
    </xf>
    <xf numFmtId="198" fontId="8" fillId="33" borderId="60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/>
    </xf>
    <xf numFmtId="0" fontId="0" fillId="35" borderId="35" xfId="0" applyFill="1" applyBorder="1" applyAlignment="1" applyProtection="1">
      <alignment horizontal="left" vertical="center" indent="1"/>
      <protection locked="0"/>
    </xf>
    <xf numFmtId="0" fontId="0" fillId="35" borderId="41" xfId="0" applyFill="1" applyBorder="1" applyAlignment="1" applyProtection="1">
      <alignment horizontal="left" vertical="center" indent="1"/>
      <protection locked="0"/>
    </xf>
    <xf numFmtId="198" fontId="3" fillId="35" borderId="62" xfId="0" applyNumberFormat="1" applyFont="1" applyFill="1" applyBorder="1" applyAlignment="1">
      <alignment horizontal="center" vertical="center"/>
    </xf>
    <xf numFmtId="198" fontId="3" fillId="35" borderId="63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 indent="1"/>
    </xf>
    <xf numFmtId="0" fontId="0" fillId="35" borderId="15" xfId="0" applyFill="1" applyBorder="1" applyAlignment="1">
      <alignment horizontal="left" vertical="center" indent="1"/>
    </xf>
    <xf numFmtId="0" fontId="0" fillId="35" borderId="26" xfId="0" applyFill="1" applyBorder="1" applyAlignment="1" applyProtection="1">
      <alignment horizontal="left" vertical="center" indent="1"/>
      <protection locked="0"/>
    </xf>
    <xf numFmtId="0" fontId="8" fillId="33" borderId="3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198" fontId="0" fillId="33" borderId="0" xfId="0" applyNumberFormat="1" applyFont="1" applyFill="1" applyBorder="1" applyAlignment="1">
      <alignment horizontal="center" vertical="center"/>
    </xf>
    <xf numFmtId="198" fontId="0" fillId="35" borderId="43" xfId="0" applyNumberFormat="1" applyFont="1" applyFill="1" applyBorder="1" applyAlignment="1">
      <alignment horizontal="center" vertical="center"/>
    </xf>
    <xf numFmtId="198" fontId="0" fillId="35" borderId="58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 indent="1"/>
    </xf>
    <xf numFmtId="0" fontId="2" fillId="33" borderId="59" xfId="0" applyFont="1" applyFill="1" applyBorder="1" applyAlignment="1">
      <alignment horizontal="left" vertical="center" wrapText="1" indent="1"/>
    </xf>
    <xf numFmtId="0" fontId="9" fillId="33" borderId="35" xfId="0" applyFont="1" applyFill="1" applyBorder="1" applyAlignment="1">
      <alignment horizontal="left" vertical="center" wrapText="1" indent="1"/>
    </xf>
    <xf numFmtId="0" fontId="9" fillId="33" borderId="26" xfId="0" applyFont="1" applyFill="1" applyBorder="1" applyAlignment="1">
      <alignment horizontal="left" vertical="center" wrapText="1" indent="1"/>
    </xf>
    <xf numFmtId="0" fontId="2" fillId="33" borderId="64" xfId="0" applyFont="1" applyFill="1" applyBorder="1" applyAlignment="1">
      <alignment horizontal="left" vertical="center" wrapText="1"/>
    </xf>
    <xf numFmtId="0" fontId="2" fillId="33" borderId="5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left" vertical="center" wrapText="1" indent="1"/>
    </xf>
    <xf numFmtId="0" fontId="2" fillId="33" borderId="58" xfId="0" applyFont="1" applyFill="1" applyBorder="1" applyAlignment="1">
      <alignment horizontal="left" vertical="center" wrapText="1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3"/>
  </sheetPr>
  <dimension ref="A1:N30"/>
  <sheetViews>
    <sheetView showGridLines="0" showRowColHeaders="0" tabSelected="1" zoomScalePageLayoutView="0" workbookViewId="0" topLeftCell="A1">
      <selection activeCell="F27" sqref="F27:H27"/>
    </sheetView>
  </sheetViews>
  <sheetFormatPr defaultColWidth="11.421875" defaultRowHeight="18" customHeight="1"/>
  <cols>
    <col min="1" max="2" width="11.421875" style="2" customWidth="1"/>
    <col min="3" max="3" width="12.00390625" style="2" customWidth="1"/>
    <col min="4" max="8" width="11.7109375" style="2" customWidth="1"/>
    <col min="9" max="13" width="11.421875" style="2" customWidth="1"/>
    <col min="14" max="14" width="0" style="2" hidden="1" customWidth="1"/>
    <col min="15" max="16384" width="11.421875" style="2" customWidth="1"/>
  </cols>
  <sheetData>
    <row r="1" spans="1:11" ht="33" customHeight="1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ht="19.5" customHeight="1"/>
    <row r="3" spans="1:8" ht="26.25" customHeight="1">
      <c r="A3" s="37"/>
      <c r="B3" s="40"/>
      <c r="C3" s="37"/>
      <c r="D3" s="255"/>
      <c r="E3" s="255"/>
      <c r="F3" s="255"/>
      <c r="G3" s="255"/>
      <c r="H3" s="255"/>
    </row>
    <row r="4" spans="1:11" ht="14.25" customHeight="1">
      <c r="A4" s="44" t="s">
        <v>31</v>
      </c>
      <c r="B4" s="36"/>
      <c r="C4" s="36"/>
      <c r="D4" s="36"/>
      <c r="E4" s="36"/>
      <c r="F4" s="43"/>
      <c r="G4" s="1"/>
      <c r="H4" s="1"/>
      <c r="I4" s="1"/>
      <c r="J4" s="1"/>
      <c r="K4" s="1"/>
    </row>
    <row r="5" ht="18.75" customHeight="1"/>
    <row r="6" spans="1:11" ht="21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8" customHeight="1">
      <c r="A7" s="251" t="s">
        <v>112</v>
      </c>
      <c r="B7" s="251"/>
      <c r="C7" s="251"/>
      <c r="D7" s="251" t="s">
        <v>113</v>
      </c>
      <c r="E7" s="251"/>
      <c r="F7" s="251" t="s">
        <v>30</v>
      </c>
      <c r="G7" s="251"/>
      <c r="H7" s="251"/>
      <c r="I7" s="251" t="s">
        <v>40</v>
      </c>
      <c r="J7" s="251"/>
      <c r="K7" s="251"/>
    </row>
    <row r="8" ht="8.25" customHeight="1"/>
    <row r="9" spans="2:11" ht="15.75" customHeight="1">
      <c r="B9" s="42"/>
      <c r="C9" s="99"/>
      <c r="D9" s="250"/>
      <c r="E9" s="250"/>
      <c r="F9" s="250"/>
      <c r="G9" s="250"/>
      <c r="H9" s="250"/>
      <c r="I9" s="250"/>
      <c r="J9" s="250"/>
      <c r="K9" s="250"/>
    </row>
    <row r="10" spans="1:14" s="5" customFormat="1" ht="17.25" customHeight="1">
      <c r="A10" s="254"/>
      <c r="B10" s="254"/>
      <c r="C10" s="4"/>
      <c r="D10" s="253"/>
      <c r="E10" s="253"/>
      <c r="F10" s="3"/>
      <c r="G10" s="3"/>
      <c r="H10" s="3"/>
      <c r="I10" s="3"/>
      <c r="J10" s="3"/>
      <c r="K10" s="3"/>
      <c r="N10" s="5">
        <v>1</v>
      </c>
    </row>
    <row r="11" spans="1:11" s="5" customFormat="1" ht="18" customHeight="1">
      <c r="A11" s="254"/>
      <c r="B11" s="254"/>
      <c r="C11" s="4"/>
      <c r="D11" s="253"/>
      <c r="E11" s="253"/>
      <c r="F11" s="245"/>
      <c r="G11" s="245"/>
      <c r="H11" s="245"/>
      <c r="I11" s="3"/>
      <c r="J11" s="3"/>
      <c r="K11" s="3"/>
    </row>
    <row r="12" spans="1:11" s="5" customFormat="1" ht="10.5" customHeight="1">
      <c r="A12" s="42"/>
      <c r="B12" s="42"/>
      <c r="C12" s="4"/>
      <c r="D12" s="245"/>
      <c r="E12" s="245"/>
      <c r="F12" s="3"/>
      <c r="G12" s="3"/>
      <c r="H12" s="3"/>
      <c r="I12" s="245"/>
      <c r="J12" s="245"/>
      <c r="K12" s="245"/>
    </row>
    <row r="13" spans="1:11" ht="9" customHeight="1">
      <c r="A13" s="42"/>
      <c r="B13" s="42"/>
      <c r="C13" s="185"/>
      <c r="D13" s="246"/>
      <c r="E13" s="246"/>
      <c r="F13" s="186"/>
      <c r="G13" s="186"/>
      <c r="H13" s="186"/>
      <c r="I13" s="246"/>
      <c r="J13" s="246"/>
      <c r="K13" s="246"/>
    </row>
    <row r="14" ht="7.5" customHeight="1"/>
    <row r="15" spans="1:11" ht="18" customHeight="1">
      <c r="A15" s="248" t="s">
        <v>79</v>
      </c>
      <c r="B15" s="248"/>
      <c r="C15" s="248"/>
      <c r="D15" s="38" t="s">
        <v>41</v>
      </c>
      <c r="E15" s="244"/>
      <c r="F15" s="244"/>
      <c r="G15" s="244"/>
      <c r="H15" s="244"/>
      <c r="I15" s="244"/>
      <c r="J15" s="244"/>
      <c r="K15" s="37"/>
    </row>
    <row r="16" spans="1:11" ht="22.5" customHeight="1">
      <c r="A16" s="248"/>
      <c r="B16" s="248"/>
      <c r="C16" s="248"/>
      <c r="D16" s="38" t="s">
        <v>41</v>
      </c>
      <c r="E16" s="247"/>
      <c r="F16" s="247"/>
      <c r="G16" s="247"/>
      <c r="H16" s="247"/>
      <c r="I16" s="247"/>
      <c r="J16" s="247"/>
      <c r="K16" s="37"/>
    </row>
    <row r="17" spans="1:11" ht="18" customHeight="1">
      <c r="A17" s="248"/>
      <c r="B17" s="248"/>
      <c r="C17" s="248"/>
      <c r="D17" s="38" t="s">
        <v>41</v>
      </c>
      <c r="E17" s="247"/>
      <c r="F17" s="247"/>
      <c r="G17" s="247"/>
      <c r="H17" s="247"/>
      <c r="I17" s="247"/>
      <c r="J17" s="247"/>
      <c r="K17" s="37"/>
    </row>
    <row r="18" spans="1:11" ht="18" customHeight="1">
      <c r="A18" s="248"/>
      <c r="B18" s="248"/>
      <c r="C18" s="248"/>
      <c r="D18" s="38" t="s">
        <v>41</v>
      </c>
      <c r="E18" s="247"/>
      <c r="F18" s="247"/>
      <c r="G18" s="247"/>
      <c r="H18" s="247"/>
      <c r="I18" s="247"/>
      <c r="J18" s="247"/>
      <c r="K18" s="37"/>
    </row>
    <row r="19" spans="1:3" ht="6.75" customHeight="1">
      <c r="A19" s="41"/>
      <c r="B19" s="41"/>
      <c r="C19" s="41"/>
    </row>
    <row r="20" spans="1:10" ht="9" customHeight="1">
      <c r="A20" s="41"/>
      <c r="B20" s="41"/>
      <c r="C20" s="41"/>
      <c r="I20" s="39"/>
      <c r="J20" s="39"/>
    </row>
    <row r="21" spans="1:3" ht="3.75" customHeight="1">
      <c r="A21" s="41"/>
      <c r="B21" s="41"/>
      <c r="C21" s="41"/>
    </row>
    <row r="22" spans="1:10" ht="18" customHeight="1">
      <c r="A22" s="248" t="s">
        <v>80</v>
      </c>
      <c r="B22" s="248"/>
      <c r="C22" s="248"/>
      <c r="D22" s="38" t="s">
        <v>41</v>
      </c>
      <c r="E22" s="244"/>
      <c r="F22" s="244"/>
      <c r="G22" s="244"/>
      <c r="H22" s="244"/>
      <c r="I22" s="244"/>
      <c r="J22" s="244"/>
    </row>
    <row r="23" spans="1:10" ht="18" customHeight="1">
      <c r="A23" s="248"/>
      <c r="B23" s="248"/>
      <c r="C23" s="248"/>
      <c r="D23" s="38" t="s">
        <v>41</v>
      </c>
      <c r="E23" s="247"/>
      <c r="F23" s="247"/>
      <c r="G23" s="247"/>
      <c r="H23" s="247"/>
      <c r="I23" s="247"/>
      <c r="J23" s="247"/>
    </row>
    <row r="24" spans="1:10" ht="18" customHeight="1">
      <c r="A24" s="248"/>
      <c r="B24" s="248"/>
      <c r="C24" s="248"/>
      <c r="D24" s="38" t="s">
        <v>41</v>
      </c>
      <c r="E24" s="247"/>
      <c r="F24" s="247"/>
      <c r="G24" s="247"/>
      <c r="H24" s="247"/>
      <c r="I24" s="247"/>
      <c r="J24" s="247"/>
    </row>
    <row r="25" spans="1:10" ht="18" customHeight="1">
      <c r="A25" s="248"/>
      <c r="B25" s="248"/>
      <c r="C25" s="248"/>
      <c r="D25" s="38" t="s">
        <v>41</v>
      </c>
      <c r="E25" s="247"/>
      <c r="F25" s="247"/>
      <c r="G25" s="247"/>
      <c r="H25" s="247"/>
      <c r="I25" s="247"/>
      <c r="J25" s="247"/>
    </row>
    <row r="26" spans="1:3" ht="16.5" customHeight="1">
      <c r="A26" s="42"/>
      <c r="B26" s="42"/>
      <c r="C26" s="42"/>
    </row>
    <row r="27" spans="1:8" ht="21.75" customHeight="1">
      <c r="A27" s="41" t="s">
        <v>42</v>
      </c>
      <c r="B27" s="42"/>
      <c r="C27" s="42"/>
      <c r="F27" s="243"/>
      <c r="G27" s="244"/>
      <c r="H27" s="244"/>
    </row>
    <row r="28" spans="1:3" ht="6.75" customHeight="1">
      <c r="A28" s="42"/>
      <c r="B28" s="42"/>
      <c r="C28" s="42"/>
    </row>
    <row r="29" spans="1:10" ht="24" customHeight="1">
      <c r="A29" s="41"/>
      <c r="B29" s="41"/>
      <c r="C29" s="41"/>
      <c r="D29" s="38"/>
      <c r="E29" s="99"/>
      <c r="F29" s="99"/>
      <c r="G29" s="99"/>
      <c r="H29" s="99"/>
      <c r="I29" s="99"/>
      <c r="J29" s="99"/>
    </row>
    <row r="30" ht="18" customHeight="1">
      <c r="A30" s="41" t="s">
        <v>78</v>
      </c>
    </row>
  </sheetData>
  <sheetProtection password="DC81" sheet="1" objects="1" scenarios="1" selectLockedCells="1"/>
  <mergeCells count="31">
    <mergeCell ref="A6:C6"/>
    <mergeCell ref="D9:E9"/>
    <mergeCell ref="A10:B11"/>
    <mergeCell ref="I13:K13"/>
    <mergeCell ref="A15:C18"/>
    <mergeCell ref="D3:H3"/>
    <mergeCell ref="D6:E6"/>
    <mergeCell ref="D7:E7"/>
    <mergeCell ref="F6:H6"/>
    <mergeCell ref="F7:H7"/>
    <mergeCell ref="A7:C7"/>
    <mergeCell ref="A22:C25"/>
    <mergeCell ref="E25:J25"/>
    <mergeCell ref="A1:K1"/>
    <mergeCell ref="F9:H9"/>
    <mergeCell ref="I9:K9"/>
    <mergeCell ref="I7:K7"/>
    <mergeCell ref="I6:K6"/>
    <mergeCell ref="E16:J16"/>
    <mergeCell ref="E17:J17"/>
    <mergeCell ref="D10:E11"/>
    <mergeCell ref="F27:H27"/>
    <mergeCell ref="I12:K12"/>
    <mergeCell ref="F11:H11"/>
    <mergeCell ref="D12:E12"/>
    <mergeCell ref="D13:E13"/>
    <mergeCell ref="E15:J15"/>
    <mergeCell ref="E18:J18"/>
    <mergeCell ref="E22:J22"/>
    <mergeCell ref="E23:J23"/>
    <mergeCell ref="E24:J24"/>
  </mergeCells>
  <conditionalFormatting sqref="A6:K6">
    <cfRule type="expression" priority="1" dxfId="0" stopIfTrue="1">
      <formula>""</formula>
    </cfRule>
  </conditionalFormatting>
  <printOptions/>
  <pageMargins left="0.7874015748031497" right="0.7874015748031497" top="0.5511811023622047" bottom="0.3937007874015748" header="0.5118110236220472" footer="0.11811023622047245"/>
  <pageSetup blackAndWhite="1" horizontalDpi="600" verticalDpi="600" orientation="landscape" paperSize="9" r:id="rId3"/>
  <headerFooter alignWithMargins="0">
    <oddHeader>&amp;R&amp;G</oddHeader>
    <oddFooter>&amp;R© LK Steiermark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>
    <tabColor indexed="43"/>
  </sheetPr>
  <dimension ref="D1:M33"/>
  <sheetViews>
    <sheetView showGridLines="0" showRowColHeaders="0" zoomScalePageLayoutView="0" workbookViewId="0" topLeftCell="A1">
      <selection activeCell="K16" sqref="K16:M16"/>
    </sheetView>
  </sheetViews>
  <sheetFormatPr defaultColWidth="9.00390625" defaultRowHeight="14.25" customHeight="1"/>
  <cols>
    <col min="1" max="3" width="11.421875" style="184" customWidth="1"/>
    <col min="4" max="4" width="9.00390625" style="184" customWidth="1"/>
    <col min="5" max="5" width="10.7109375" style="184" customWidth="1"/>
    <col min="6" max="9" width="9.00390625" style="184" customWidth="1"/>
    <col min="10" max="10" width="15.28125" style="184" customWidth="1"/>
    <col min="11" max="12" width="9.00390625" style="184" customWidth="1"/>
    <col min="13" max="13" width="12.28125" style="184" customWidth="1"/>
    <col min="14" max="16384" width="9.00390625" style="184" customWidth="1"/>
  </cols>
  <sheetData>
    <row r="1" spans="4:13" s="182" customFormat="1" ht="14.25" customHeight="1">
      <c r="D1" s="256" t="s">
        <v>114</v>
      </c>
      <c r="E1" s="256"/>
      <c r="F1" s="256"/>
      <c r="G1" s="256"/>
      <c r="H1" s="256"/>
      <c r="I1" s="256"/>
      <c r="J1" s="256"/>
      <c r="K1" s="256"/>
      <c r="L1" s="256"/>
      <c r="M1" s="256"/>
    </row>
    <row r="2" spans="4:13" s="182" customFormat="1" ht="14.25" customHeight="1"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4:5" ht="14.25" customHeight="1">
      <c r="D3" s="183"/>
      <c r="E3" s="183"/>
    </row>
    <row r="4" spans="4:5" ht="14.25" customHeight="1">
      <c r="D4" s="183"/>
      <c r="E4" s="183"/>
    </row>
    <row r="5" spans="4:13" s="27" customFormat="1" ht="14.25" customHeight="1">
      <c r="D5" s="258" t="s">
        <v>29</v>
      </c>
      <c r="E5" s="258"/>
      <c r="F5" s="258" t="s">
        <v>28</v>
      </c>
      <c r="G5" s="258"/>
      <c r="H5" s="258"/>
      <c r="I5" s="258" t="s">
        <v>30</v>
      </c>
      <c r="J5" s="258"/>
      <c r="K5" s="258" t="s">
        <v>40</v>
      </c>
      <c r="L5" s="258"/>
      <c r="M5" s="258"/>
    </row>
    <row r="6" spans="4:13" ht="27" customHeight="1">
      <c r="D6" s="260"/>
      <c r="E6" s="260"/>
      <c r="F6" s="260"/>
      <c r="G6" s="260"/>
      <c r="H6" s="260"/>
      <c r="I6" s="260"/>
      <c r="J6" s="260"/>
      <c r="K6" s="260"/>
      <c r="L6" s="260"/>
      <c r="M6" s="260"/>
    </row>
    <row r="7" spans="4:13" ht="27" customHeight="1"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4:13" ht="27" customHeight="1"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4:13" ht="27" customHeight="1">
      <c r="D9" s="260"/>
      <c r="E9" s="260"/>
      <c r="F9" s="260"/>
      <c r="G9" s="260"/>
      <c r="H9" s="260"/>
      <c r="I9" s="260"/>
      <c r="J9" s="260"/>
      <c r="K9" s="260"/>
      <c r="L9" s="260"/>
      <c r="M9" s="260"/>
    </row>
    <row r="10" spans="4:13" ht="27" customHeight="1"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4:13" ht="27" customHeight="1"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2" spans="4:13" ht="27" customHeight="1">
      <c r="D12" s="260"/>
      <c r="E12" s="260"/>
      <c r="F12" s="260"/>
      <c r="G12" s="260"/>
      <c r="H12" s="260"/>
      <c r="I12" s="260"/>
      <c r="J12" s="260"/>
      <c r="K12" s="260"/>
      <c r="L12" s="260"/>
      <c r="M12" s="260"/>
    </row>
    <row r="13" spans="4:13" ht="27" customHeight="1">
      <c r="D13" s="260"/>
      <c r="E13" s="260"/>
      <c r="F13" s="260"/>
      <c r="G13" s="260"/>
      <c r="H13" s="260"/>
      <c r="I13" s="260"/>
      <c r="J13" s="260"/>
      <c r="K13" s="260"/>
      <c r="L13" s="260"/>
      <c r="M13" s="260"/>
    </row>
    <row r="14" spans="4:13" ht="27" customHeight="1">
      <c r="D14" s="260"/>
      <c r="E14" s="260"/>
      <c r="F14" s="260"/>
      <c r="G14" s="260"/>
      <c r="H14" s="260"/>
      <c r="I14" s="260"/>
      <c r="J14" s="260"/>
      <c r="K14" s="260"/>
      <c r="L14" s="260"/>
      <c r="M14" s="260"/>
    </row>
    <row r="15" spans="4:13" ht="27" customHeight="1">
      <c r="D15" s="260"/>
      <c r="E15" s="260"/>
      <c r="F15" s="260"/>
      <c r="G15" s="260"/>
      <c r="H15" s="260"/>
      <c r="I15" s="260"/>
      <c r="J15" s="260"/>
      <c r="K15" s="260"/>
      <c r="L15" s="260"/>
      <c r="M15" s="260"/>
    </row>
    <row r="16" spans="4:13" ht="27" customHeight="1"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4:13" ht="27" customHeight="1">
      <c r="D17" s="260"/>
      <c r="E17" s="260"/>
      <c r="F17" s="260"/>
      <c r="G17" s="260"/>
      <c r="H17" s="260"/>
      <c r="I17" s="260"/>
      <c r="J17" s="260"/>
      <c r="K17" s="260"/>
      <c r="L17" s="260"/>
      <c r="M17" s="260"/>
    </row>
    <row r="18" spans="4:13" ht="27" customHeight="1"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4:13" ht="27" customHeight="1">
      <c r="D19" s="260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4:13" ht="27" customHeight="1">
      <c r="D20" s="260"/>
      <c r="E20" s="260"/>
      <c r="F20" s="260"/>
      <c r="G20" s="260"/>
      <c r="H20" s="260"/>
      <c r="I20" s="260"/>
      <c r="J20" s="260"/>
      <c r="K20" s="260"/>
      <c r="L20" s="260"/>
      <c r="M20" s="260"/>
    </row>
    <row r="21" spans="4:13" ht="27" customHeight="1">
      <c r="D21" s="260"/>
      <c r="E21" s="260"/>
      <c r="F21" s="260"/>
      <c r="G21" s="260"/>
      <c r="H21" s="260"/>
      <c r="I21" s="260"/>
      <c r="J21" s="260"/>
      <c r="K21" s="260"/>
      <c r="L21" s="260"/>
      <c r="M21" s="260"/>
    </row>
    <row r="22" spans="4:13" ht="27" customHeight="1">
      <c r="D22" s="260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4:13" ht="27" customHeight="1">
      <c r="D23" s="260"/>
      <c r="E23" s="260"/>
      <c r="F23" s="260"/>
      <c r="G23" s="260"/>
      <c r="H23" s="260"/>
      <c r="I23" s="260"/>
      <c r="J23" s="260"/>
      <c r="K23" s="260"/>
      <c r="L23" s="260"/>
      <c r="M23" s="260"/>
    </row>
    <row r="24" spans="4:13" ht="27" customHeight="1">
      <c r="D24" s="260"/>
      <c r="E24" s="260"/>
      <c r="F24" s="260"/>
      <c r="G24" s="260"/>
      <c r="H24" s="260"/>
      <c r="I24" s="260"/>
      <c r="J24" s="260"/>
      <c r="K24" s="260"/>
      <c r="L24" s="260"/>
      <c r="M24" s="260"/>
    </row>
    <row r="25" spans="4:13" ht="27" customHeight="1">
      <c r="D25" s="260"/>
      <c r="E25" s="260"/>
      <c r="F25" s="260"/>
      <c r="G25" s="260"/>
      <c r="H25" s="260"/>
      <c r="I25" s="260"/>
      <c r="J25" s="260"/>
      <c r="K25" s="260"/>
      <c r="L25" s="260"/>
      <c r="M25" s="260"/>
    </row>
    <row r="26" spans="4:13" ht="27" customHeight="1">
      <c r="D26" s="260"/>
      <c r="E26" s="260"/>
      <c r="F26" s="260"/>
      <c r="G26" s="260"/>
      <c r="H26" s="260"/>
      <c r="I26" s="260"/>
      <c r="J26" s="260"/>
      <c r="K26" s="260"/>
      <c r="L26" s="260"/>
      <c r="M26" s="260"/>
    </row>
    <row r="27" spans="4:13" ht="27" customHeight="1">
      <c r="D27" s="260"/>
      <c r="E27" s="260"/>
      <c r="F27" s="260"/>
      <c r="G27" s="260"/>
      <c r="H27" s="260"/>
      <c r="I27" s="260"/>
      <c r="J27" s="260"/>
      <c r="K27" s="260"/>
      <c r="L27" s="260"/>
      <c r="M27" s="260"/>
    </row>
    <row r="28" spans="4:13" ht="27" customHeight="1">
      <c r="D28" s="260"/>
      <c r="E28" s="260"/>
      <c r="F28" s="260"/>
      <c r="G28" s="260"/>
      <c r="H28" s="260"/>
      <c r="I28" s="260"/>
      <c r="J28" s="260"/>
      <c r="K28" s="260"/>
      <c r="L28" s="260"/>
      <c r="M28" s="260"/>
    </row>
    <row r="29" spans="4:13" ht="27" customHeight="1">
      <c r="D29" s="260"/>
      <c r="E29" s="260"/>
      <c r="F29" s="260"/>
      <c r="G29" s="260"/>
      <c r="H29" s="260"/>
      <c r="I29" s="260"/>
      <c r="J29" s="260"/>
      <c r="K29" s="260"/>
      <c r="L29" s="260"/>
      <c r="M29" s="260"/>
    </row>
    <row r="30" spans="4:13" ht="27" customHeight="1">
      <c r="D30" s="259"/>
      <c r="E30" s="259"/>
      <c r="F30" s="259"/>
      <c r="G30" s="259"/>
      <c r="H30" s="259"/>
      <c r="I30" s="259"/>
      <c r="J30" s="259"/>
      <c r="K30" s="259"/>
      <c r="L30" s="259"/>
      <c r="M30" s="259"/>
    </row>
    <row r="31" spans="4:13" ht="21" customHeight="1"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32" spans="4:11" ht="14.25" customHeight="1">
      <c r="D32" s="257"/>
      <c r="E32" s="257"/>
      <c r="H32" s="257" t="s">
        <v>100</v>
      </c>
      <c r="I32" s="257"/>
      <c r="J32" s="257" t="s">
        <v>99</v>
      </c>
      <c r="K32" s="257"/>
    </row>
    <row r="33" spans="5:13" ht="14.25" customHeight="1">
      <c r="E33" s="258" t="s">
        <v>115</v>
      </c>
      <c r="F33" s="258"/>
      <c r="G33" s="258"/>
      <c r="H33" s="258"/>
      <c r="I33" s="257"/>
      <c r="J33" s="257"/>
      <c r="K33" s="257"/>
      <c r="L33" s="257"/>
      <c r="M33" s="257"/>
    </row>
  </sheetData>
  <sheetProtection password="DC81" sheet="1" objects="1" scenarios="1" selectLockedCells="1"/>
  <mergeCells count="115">
    <mergeCell ref="H32:I32"/>
    <mergeCell ref="J32:K32"/>
    <mergeCell ref="D19:E19"/>
    <mergeCell ref="F19:H19"/>
    <mergeCell ref="I19:J19"/>
    <mergeCell ref="K19:M19"/>
    <mergeCell ref="D20:E20"/>
    <mergeCell ref="F20:H20"/>
    <mergeCell ref="I20:J20"/>
    <mergeCell ref="K20:M20"/>
    <mergeCell ref="D5:E5"/>
    <mergeCell ref="F5:H5"/>
    <mergeCell ref="I5:J5"/>
    <mergeCell ref="K5:M5"/>
    <mergeCell ref="D6:E6"/>
    <mergeCell ref="F6:H6"/>
    <mergeCell ref="I6:J6"/>
    <mergeCell ref="K6:M6"/>
    <mergeCell ref="D7:E7"/>
    <mergeCell ref="F7:H7"/>
    <mergeCell ref="I7:J7"/>
    <mergeCell ref="K7:M7"/>
    <mergeCell ref="D8:E8"/>
    <mergeCell ref="F8:H8"/>
    <mergeCell ref="I8:J8"/>
    <mergeCell ref="K8:M8"/>
    <mergeCell ref="D9:E9"/>
    <mergeCell ref="F9:H9"/>
    <mergeCell ref="I9:J9"/>
    <mergeCell ref="K9:M9"/>
    <mergeCell ref="D10:E10"/>
    <mergeCell ref="F10:H10"/>
    <mergeCell ref="I10:J10"/>
    <mergeCell ref="K10:M10"/>
    <mergeCell ref="D11:E11"/>
    <mergeCell ref="F11:H11"/>
    <mergeCell ref="I11:J11"/>
    <mergeCell ref="K11:M11"/>
    <mergeCell ref="D12:E12"/>
    <mergeCell ref="F12:H12"/>
    <mergeCell ref="I12:J12"/>
    <mergeCell ref="K12:M12"/>
    <mergeCell ref="D13:E13"/>
    <mergeCell ref="F13:H13"/>
    <mergeCell ref="I13:J13"/>
    <mergeCell ref="K13:M13"/>
    <mergeCell ref="D14:E14"/>
    <mergeCell ref="F14:H14"/>
    <mergeCell ref="I14:J14"/>
    <mergeCell ref="K14:M14"/>
    <mergeCell ref="D15:E15"/>
    <mergeCell ref="F15:H15"/>
    <mergeCell ref="I15:J15"/>
    <mergeCell ref="K15:M15"/>
    <mergeCell ref="D16:E16"/>
    <mergeCell ref="F16:H16"/>
    <mergeCell ref="I16:J16"/>
    <mergeCell ref="K16:M16"/>
    <mergeCell ref="D17:E17"/>
    <mergeCell ref="F17:H17"/>
    <mergeCell ref="I17:J17"/>
    <mergeCell ref="K17:M17"/>
    <mergeCell ref="D18:E18"/>
    <mergeCell ref="F18:H18"/>
    <mergeCell ref="I18:J18"/>
    <mergeCell ref="K18:M18"/>
    <mergeCell ref="D21:E21"/>
    <mergeCell ref="F21:H21"/>
    <mergeCell ref="I21:J21"/>
    <mergeCell ref="K21:M21"/>
    <mergeCell ref="D22:E22"/>
    <mergeCell ref="F22:H22"/>
    <mergeCell ref="I22:J22"/>
    <mergeCell ref="K22:M22"/>
    <mergeCell ref="D23:E23"/>
    <mergeCell ref="F23:H23"/>
    <mergeCell ref="I23:J23"/>
    <mergeCell ref="K23:M23"/>
    <mergeCell ref="D24:E24"/>
    <mergeCell ref="F24:H24"/>
    <mergeCell ref="I24:J24"/>
    <mergeCell ref="K24:M24"/>
    <mergeCell ref="D25:E25"/>
    <mergeCell ref="F25:H25"/>
    <mergeCell ref="I25:J25"/>
    <mergeCell ref="K25:M25"/>
    <mergeCell ref="D26:E26"/>
    <mergeCell ref="F26:H26"/>
    <mergeCell ref="I26:J26"/>
    <mergeCell ref="K26:M26"/>
    <mergeCell ref="D27:E27"/>
    <mergeCell ref="F27:H27"/>
    <mergeCell ref="I27:J27"/>
    <mergeCell ref="K27:M27"/>
    <mergeCell ref="D28:E28"/>
    <mergeCell ref="F28:H28"/>
    <mergeCell ref="I28:J28"/>
    <mergeCell ref="K28:M28"/>
    <mergeCell ref="F30:H30"/>
    <mergeCell ref="I30:J30"/>
    <mergeCell ref="K30:M30"/>
    <mergeCell ref="D29:E29"/>
    <mergeCell ref="F29:H29"/>
    <mergeCell ref="I29:J29"/>
    <mergeCell ref="K29:M29"/>
    <mergeCell ref="D1:M2"/>
    <mergeCell ref="I33:J33"/>
    <mergeCell ref="K33:M33"/>
    <mergeCell ref="D32:E32"/>
    <mergeCell ref="D31:E31"/>
    <mergeCell ref="E33:H33"/>
    <mergeCell ref="F31:H31"/>
    <mergeCell ref="I31:J31"/>
    <mergeCell ref="K31:M31"/>
    <mergeCell ref="D30:E30"/>
  </mergeCells>
  <printOptions/>
  <pageMargins left="0.1968503937007874" right="0.1968503937007874" top="0.7480314960629921" bottom="0.3937007874015748" header="0.5118110236220472" footer="0.11811023622047245"/>
  <pageSetup blackAndWhite="1" horizontalDpi="600" verticalDpi="600" orientation="portrait" paperSize="9" scale="95" r:id="rId3"/>
  <headerFooter alignWithMargins="0">
    <oddHeader>&amp;R&amp;G</oddHeader>
    <oddFooter>&amp;R© LK Steiermark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3"/>
  </sheetPr>
  <dimension ref="A1:L57"/>
  <sheetViews>
    <sheetView zoomScale="110" zoomScaleNormal="110" zoomScalePageLayoutView="0" workbookViewId="0" topLeftCell="A1">
      <selection activeCell="D20" sqref="D20"/>
    </sheetView>
  </sheetViews>
  <sheetFormatPr defaultColWidth="16.57421875" defaultRowHeight="19.5" customHeight="1"/>
  <cols>
    <col min="1" max="1" width="3.28125" style="5" customWidth="1"/>
    <col min="2" max="2" width="3.7109375" style="5" customWidth="1"/>
    <col min="3" max="3" width="41.421875" style="5" customWidth="1"/>
    <col min="4" max="4" width="18.7109375" style="6" customWidth="1"/>
    <col min="5" max="5" width="20.7109375" style="6" customWidth="1"/>
    <col min="6" max="6" width="20.00390625" style="6" customWidth="1"/>
    <col min="7" max="8" width="18.7109375" style="6" customWidth="1"/>
    <col min="9" max="16384" width="16.57421875" style="5" customWidth="1"/>
  </cols>
  <sheetData>
    <row r="1" spans="1:10" ht="15.75" customHeight="1">
      <c r="A1" s="262" t="s">
        <v>32</v>
      </c>
      <c r="B1" s="262"/>
      <c r="C1" s="262"/>
      <c r="D1" s="262"/>
      <c r="E1" s="262"/>
      <c r="F1" s="262"/>
      <c r="G1" s="262"/>
      <c r="H1" s="262"/>
      <c r="I1" s="3"/>
      <c r="J1" s="3"/>
    </row>
    <row r="2" spans="1:10" ht="4.5" customHeight="1">
      <c r="A2" s="262"/>
      <c r="B2" s="262"/>
      <c r="C2" s="262"/>
      <c r="D2" s="262"/>
      <c r="E2" s="262"/>
      <c r="F2" s="262"/>
      <c r="G2" s="262"/>
      <c r="H2" s="262"/>
      <c r="I2" s="3"/>
      <c r="J2" s="3"/>
    </row>
    <row r="3" spans="2:10" ht="12" customHeight="1">
      <c r="B3" s="27" t="s">
        <v>23</v>
      </c>
      <c r="C3" s="3"/>
      <c r="E3" s="4"/>
      <c r="F3" s="4"/>
      <c r="G3" s="4"/>
      <c r="H3" s="4"/>
      <c r="I3" s="3"/>
      <c r="J3" s="3"/>
    </row>
    <row r="4" spans="1:10" ht="6.75" customHeight="1">
      <c r="A4" s="3"/>
      <c r="B4" s="3"/>
      <c r="C4" s="3"/>
      <c r="D4" s="4"/>
      <c r="E4" s="4"/>
      <c r="F4" s="4"/>
      <c r="G4" s="4"/>
      <c r="H4" s="4"/>
      <c r="I4" s="3"/>
      <c r="J4" s="3"/>
    </row>
    <row r="5" spans="1:10" ht="15" customHeight="1">
      <c r="A5" s="3"/>
      <c r="C5" s="263" t="s">
        <v>33</v>
      </c>
      <c r="D5" s="261" t="s">
        <v>70</v>
      </c>
      <c r="E5" s="261" t="s">
        <v>116</v>
      </c>
      <c r="F5" s="261"/>
      <c r="G5" s="261"/>
      <c r="H5" s="261"/>
      <c r="I5" s="3"/>
      <c r="J5" s="3"/>
    </row>
    <row r="6" spans="1:10" ht="13.5" customHeight="1" thickBot="1">
      <c r="A6" s="7"/>
      <c r="C6" s="264"/>
      <c r="D6" s="265"/>
      <c r="E6" s="204"/>
      <c r="F6" s="17">
        <f>IF(E6="","",IF(E6=0,"",E6+1))</f>
      </c>
      <c r="G6" s="17">
        <f>IF(F6="","",IF(F6=0,"",F6+1))</f>
      </c>
      <c r="H6" s="17">
        <f>IF(G6="","",IF(G6=0,"",G6+1))</f>
      </c>
      <c r="I6" s="3"/>
      <c r="J6" s="3"/>
    </row>
    <row r="7" spans="1:10" ht="19.5" customHeight="1">
      <c r="A7" s="8"/>
      <c r="B7" s="9" t="s">
        <v>92</v>
      </c>
      <c r="C7" s="10"/>
      <c r="D7" s="11"/>
      <c r="E7" s="11"/>
      <c r="F7" s="11"/>
      <c r="G7" s="11"/>
      <c r="H7" s="12"/>
      <c r="I7" s="3"/>
      <c r="J7" s="3"/>
    </row>
    <row r="8" spans="1:10" ht="14.25" customHeight="1" thickBot="1">
      <c r="A8" s="13"/>
      <c r="B8" s="3"/>
      <c r="C8" s="205"/>
      <c r="D8" s="206"/>
      <c r="E8" s="207"/>
      <c r="F8" s="208"/>
      <c r="G8" s="208"/>
      <c r="H8" s="209"/>
      <c r="I8" s="3"/>
      <c r="J8" s="3"/>
    </row>
    <row r="9" spans="1:10" ht="19.5" customHeight="1">
      <c r="A9" s="8"/>
      <c r="B9" s="9" t="s">
        <v>43</v>
      </c>
      <c r="C9" s="10"/>
      <c r="D9" s="11"/>
      <c r="E9" s="11"/>
      <c r="F9" s="11"/>
      <c r="G9" s="11"/>
      <c r="H9" s="12"/>
      <c r="I9" s="3"/>
      <c r="J9" s="3"/>
    </row>
    <row r="10" spans="1:10" ht="14.25" customHeight="1">
      <c r="A10" s="13"/>
      <c r="B10" s="3"/>
      <c r="C10" s="205"/>
      <c r="D10" s="206"/>
      <c r="E10" s="207"/>
      <c r="F10" s="208"/>
      <c r="G10" s="208"/>
      <c r="H10" s="209"/>
      <c r="I10" s="3"/>
      <c r="J10" s="3"/>
    </row>
    <row r="11" spans="1:10" ht="17.25" customHeight="1">
      <c r="A11" s="14"/>
      <c r="B11" s="3"/>
      <c r="C11" s="205"/>
      <c r="D11" s="206"/>
      <c r="E11" s="207"/>
      <c r="F11" s="208"/>
      <c r="G11" s="208"/>
      <c r="H11" s="209"/>
      <c r="I11" s="3"/>
      <c r="J11" s="3"/>
    </row>
    <row r="12" spans="1:10" ht="13.5" customHeight="1">
      <c r="A12" s="13"/>
      <c r="B12" s="3"/>
      <c r="C12" s="205"/>
      <c r="D12" s="206"/>
      <c r="E12" s="207"/>
      <c r="F12" s="208"/>
      <c r="G12" s="208"/>
      <c r="H12" s="209"/>
      <c r="I12" s="3"/>
      <c r="J12" s="3"/>
    </row>
    <row r="13" spans="1:10" ht="14.25" customHeight="1" thickBot="1">
      <c r="A13" s="15"/>
      <c r="B13" s="16"/>
      <c r="C13" s="242"/>
      <c r="D13" s="211"/>
      <c r="E13" s="212"/>
      <c r="F13" s="213"/>
      <c r="G13" s="213"/>
      <c r="H13" s="214"/>
      <c r="I13" s="3"/>
      <c r="J13" s="3"/>
    </row>
    <row r="14" spans="1:10" ht="19.5" customHeight="1">
      <c r="A14" s="8"/>
      <c r="B14" s="9" t="s">
        <v>117</v>
      </c>
      <c r="C14" s="10"/>
      <c r="D14" s="11"/>
      <c r="E14" s="11"/>
      <c r="F14" s="11"/>
      <c r="G14" s="11"/>
      <c r="H14" s="12"/>
      <c r="I14" s="3"/>
      <c r="J14" s="3"/>
    </row>
    <row r="15" spans="1:10" ht="14.25" customHeight="1">
      <c r="A15" s="13"/>
      <c r="B15" s="3"/>
      <c r="C15" s="205"/>
      <c r="D15" s="206"/>
      <c r="E15" s="207"/>
      <c r="F15" s="208"/>
      <c r="G15" s="208"/>
      <c r="H15" s="209"/>
      <c r="I15" s="3"/>
      <c r="J15" s="3"/>
    </row>
    <row r="16" spans="1:10" ht="14.25" customHeight="1">
      <c r="A16" s="14"/>
      <c r="B16" s="3"/>
      <c r="C16" s="205"/>
      <c r="D16" s="206"/>
      <c r="E16" s="207"/>
      <c r="F16" s="208"/>
      <c r="G16" s="208"/>
      <c r="H16" s="209"/>
      <c r="I16" s="3"/>
      <c r="J16" s="3"/>
    </row>
    <row r="17" spans="1:10" ht="14.25" customHeight="1">
      <c r="A17" s="13"/>
      <c r="B17" s="3"/>
      <c r="C17" s="205"/>
      <c r="D17" s="206"/>
      <c r="E17" s="207"/>
      <c r="F17" s="208"/>
      <c r="G17" s="208"/>
      <c r="H17" s="209"/>
      <c r="I17" s="3"/>
      <c r="J17" s="3"/>
    </row>
    <row r="18" spans="1:10" ht="14.25" customHeight="1" thickBot="1">
      <c r="A18" s="15"/>
      <c r="B18" s="16"/>
      <c r="C18" s="210"/>
      <c r="D18" s="211"/>
      <c r="E18" s="212"/>
      <c r="F18" s="213"/>
      <c r="G18" s="213"/>
      <c r="H18" s="214"/>
      <c r="I18" s="3"/>
      <c r="J18" s="3"/>
    </row>
    <row r="19" spans="1:10" ht="19.5" customHeight="1">
      <c r="A19" s="8"/>
      <c r="B19" s="9" t="s">
        <v>25</v>
      </c>
      <c r="C19" s="10"/>
      <c r="D19" s="11"/>
      <c r="E19" s="11"/>
      <c r="F19" s="11"/>
      <c r="G19" s="11"/>
      <c r="H19" s="12"/>
      <c r="I19" s="3"/>
      <c r="J19" s="3"/>
    </row>
    <row r="20" spans="1:10" ht="14.25" customHeight="1">
      <c r="A20" s="13"/>
      <c r="B20" s="3"/>
      <c r="C20" s="205"/>
      <c r="D20" s="206"/>
      <c r="E20" s="207"/>
      <c r="F20" s="208"/>
      <c r="G20" s="208"/>
      <c r="H20" s="209"/>
      <c r="I20" s="3"/>
      <c r="J20" s="3"/>
    </row>
    <row r="21" spans="1:10" ht="14.25" customHeight="1">
      <c r="A21" s="14"/>
      <c r="B21" s="3"/>
      <c r="C21" s="205"/>
      <c r="D21" s="206"/>
      <c r="E21" s="207"/>
      <c r="F21" s="208"/>
      <c r="G21" s="208"/>
      <c r="H21" s="209"/>
      <c r="I21" s="3"/>
      <c r="J21" s="3"/>
    </row>
    <row r="22" spans="1:10" ht="14.25" customHeight="1">
      <c r="A22" s="13"/>
      <c r="B22" s="3"/>
      <c r="C22" s="205"/>
      <c r="D22" s="206"/>
      <c r="E22" s="207"/>
      <c r="F22" s="208"/>
      <c r="G22" s="208"/>
      <c r="H22" s="209"/>
      <c r="I22" s="3"/>
      <c r="J22" s="3"/>
    </row>
    <row r="23" spans="1:10" ht="14.25" customHeight="1" thickBot="1">
      <c r="A23" s="15"/>
      <c r="B23" s="16"/>
      <c r="C23" s="210"/>
      <c r="D23" s="211"/>
      <c r="E23" s="212"/>
      <c r="F23" s="213"/>
      <c r="G23" s="213"/>
      <c r="H23" s="214"/>
      <c r="I23" s="3"/>
      <c r="J23" s="3"/>
    </row>
    <row r="24" spans="1:10" ht="19.5" customHeight="1">
      <c r="A24" s="8"/>
      <c r="B24" s="9" t="s">
        <v>118</v>
      </c>
      <c r="C24" s="10"/>
      <c r="D24" s="11"/>
      <c r="E24" s="11"/>
      <c r="F24" s="11"/>
      <c r="G24" s="11"/>
      <c r="H24" s="12"/>
      <c r="I24" s="3"/>
      <c r="J24" s="3"/>
    </row>
    <row r="25" spans="1:10" ht="14.25" customHeight="1">
      <c r="A25" s="13"/>
      <c r="B25" s="3"/>
      <c r="C25" s="205"/>
      <c r="D25" s="206"/>
      <c r="E25" s="207"/>
      <c r="F25" s="208"/>
      <c r="G25" s="208"/>
      <c r="H25" s="209"/>
      <c r="I25" s="3"/>
      <c r="J25" s="3"/>
    </row>
    <row r="26" spans="1:10" ht="14.25" customHeight="1">
      <c r="A26" s="14"/>
      <c r="B26" s="3"/>
      <c r="C26" s="205"/>
      <c r="D26" s="206"/>
      <c r="E26" s="207"/>
      <c r="F26" s="208"/>
      <c r="G26" s="208"/>
      <c r="H26" s="209"/>
      <c r="I26" s="3"/>
      <c r="J26" s="3"/>
    </row>
    <row r="27" spans="1:10" ht="14.25" customHeight="1">
      <c r="A27" s="13"/>
      <c r="B27" s="3"/>
      <c r="C27" s="205"/>
      <c r="D27" s="206"/>
      <c r="E27" s="207"/>
      <c r="F27" s="208"/>
      <c r="G27" s="208"/>
      <c r="H27" s="209"/>
      <c r="I27" s="3"/>
      <c r="J27" s="3"/>
    </row>
    <row r="28" spans="1:10" ht="14.25" customHeight="1" thickBot="1">
      <c r="A28" s="15"/>
      <c r="B28" s="16"/>
      <c r="C28" s="210"/>
      <c r="D28" s="211"/>
      <c r="E28" s="212"/>
      <c r="F28" s="213"/>
      <c r="G28" s="213"/>
      <c r="H28" s="214"/>
      <c r="I28" s="3"/>
      <c r="J28" s="3"/>
    </row>
    <row r="29" spans="4:8" s="3" customFormat="1" ht="32.25" customHeight="1" thickBot="1">
      <c r="D29" s="21"/>
      <c r="E29" s="21"/>
      <c r="F29" s="21"/>
      <c r="G29" s="21"/>
      <c r="H29" s="21"/>
    </row>
    <row r="30" spans="1:8" s="3" customFormat="1" ht="18" customHeight="1" thickBot="1">
      <c r="A30" s="5"/>
      <c r="B30" s="27" t="s">
        <v>119</v>
      </c>
      <c r="C30" s="4"/>
      <c r="D30" s="96">
        <f>IF(SUM(D10:D23)=0,"",SUM(D10:D23))</f>
      </c>
      <c r="E30" s="96">
        <f>IF(SUM(E10:E23)=0,"",SUM(E10:E23))</f>
      </c>
      <c r="F30" s="96">
        <f>IF(SUM(F10:F23)=0,"",SUM(F10:F23))</f>
      </c>
      <c r="G30" s="96">
        <f>IF(SUM(G10:G23)=0,"",SUM(G10:G23))</f>
      </c>
      <c r="H30" s="96">
        <f>IF(SUM(H10:H23)=0,"",SUM(H10:H23))</f>
      </c>
    </row>
    <row r="31" spans="2:8" s="3" customFormat="1" ht="14.25" customHeight="1" thickBot="1">
      <c r="B31" s="28" t="s">
        <v>35</v>
      </c>
      <c r="C31" s="28"/>
      <c r="D31" s="97">
        <f>IF(SUM(E31:H31)=0,"",SUM(E31:H31))</f>
      </c>
      <c r="E31" s="97">
        <f>IF(E30="","",E30/$D$30*100)</f>
      </c>
      <c r="F31" s="97">
        <f>IF(F30="","",F30/$D$30*100)</f>
      </c>
      <c r="G31" s="97">
        <f>IF(G30="","",G30/$D$30*100)</f>
      </c>
      <c r="H31" s="97">
        <f>IF(H30="","",H30/$D$30*100)</f>
      </c>
    </row>
    <row r="32" spans="2:8" s="3" customFormat="1" ht="10.5" customHeight="1" thickBot="1">
      <c r="B32" s="28"/>
      <c r="C32" s="28"/>
      <c r="D32" s="98"/>
      <c r="E32" s="98"/>
      <c r="F32" s="98"/>
      <c r="G32" s="98"/>
      <c r="H32" s="98"/>
    </row>
    <row r="33" spans="2:8" ht="21" customHeight="1" thickBot="1">
      <c r="B33" s="27" t="s">
        <v>120</v>
      </c>
      <c r="C33" s="4"/>
      <c r="D33" s="96">
        <f>IF(SUM(D8:D28)=0,"",SUM(D8:D28))</f>
      </c>
      <c r="E33" s="96">
        <f>IF(SUM(E8:E28)=0,"",SUM(E8:E28))</f>
      </c>
      <c r="F33" s="96">
        <f>IF(SUM(F8:F28)=0,"",SUM(F8:F28))</f>
      </c>
      <c r="G33" s="96">
        <f>IF(SUM(G8:G28)=0,"",SUM(G8:G28))</f>
      </c>
      <c r="H33" s="96">
        <f>IF(SUM(H8:H28)=0,"",SUM(H8:H28))</f>
      </c>
    </row>
    <row r="34" spans="2:12" ht="19.5" customHeight="1" thickBot="1">
      <c r="B34" s="28" t="s">
        <v>35</v>
      </c>
      <c r="C34" s="28"/>
      <c r="D34" s="97">
        <f>IF(SUM(E34:H34)=0,"",SUM(E34:H34))</f>
      </c>
      <c r="E34" s="97">
        <f>IF(E33="","",E33/$D$33*100)</f>
      </c>
      <c r="F34" s="97">
        <f>IF(F33="","",F33/$D$33*100)</f>
      </c>
      <c r="G34" s="97">
        <f>IF(G33="","",G33/$D$33*100)</f>
      </c>
      <c r="H34" s="97">
        <f>IF(H33="","",H33/$D$33*100)</f>
      </c>
      <c r="I34" s="18"/>
      <c r="J34" s="18"/>
      <c r="K34" s="19"/>
      <c r="L34" s="19"/>
    </row>
    <row r="35" spans="4:12" ht="19.5" customHeight="1">
      <c r="D35" s="5"/>
      <c r="E35" s="5"/>
      <c r="F35" s="5"/>
      <c r="G35" s="5"/>
      <c r="H35" s="5"/>
      <c r="I35" s="18"/>
      <c r="J35" s="18"/>
      <c r="K35" s="19"/>
      <c r="L35" s="19"/>
    </row>
    <row r="36" spans="1:12" ht="19.5" customHeight="1">
      <c r="A36" s="21"/>
      <c r="B36" s="3"/>
      <c r="C36" s="18"/>
      <c r="D36" s="21"/>
      <c r="E36" s="22"/>
      <c r="F36" s="21"/>
      <c r="G36" s="21"/>
      <c r="H36" s="21"/>
      <c r="I36" s="18"/>
      <c r="J36" s="18"/>
      <c r="K36" s="19"/>
      <c r="L36" s="19"/>
    </row>
    <row r="37" spans="1:12" ht="19.5" customHeight="1">
      <c r="A37" s="21"/>
      <c r="B37" s="3"/>
      <c r="C37" s="18"/>
      <c r="D37" s="21"/>
      <c r="E37" s="22"/>
      <c r="G37" s="21"/>
      <c r="H37" s="21"/>
      <c r="I37" s="18"/>
      <c r="J37" s="18"/>
      <c r="K37" s="19"/>
      <c r="L37" s="19"/>
    </row>
    <row r="38" spans="1:12" ht="19.5" customHeight="1">
      <c r="A38" s="21"/>
      <c r="B38" s="3"/>
      <c r="C38" s="18"/>
      <c r="D38" s="21"/>
      <c r="E38" s="22"/>
      <c r="F38" s="21"/>
      <c r="G38" s="21"/>
      <c r="H38" s="21"/>
      <c r="I38" s="18"/>
      <c r="J38" s="18"/>
      <c r="K38" s="19"/>
      <c r="L38" s="19"/>
    </row>
    <row r="39" spans="1:12" ht="19.5" customHeight="1">
      <c r="A39" s="21"/>
      <c r="B39" s="3"/>
      <c r="C39" s="18"/>
      <c r="D39" s="21"/>
      <c r="E39" s="22"/>
      <c r="F39" s="21"/>
      <c r="G39" s="21"/>
      <c r="H39" s="21"/>
      <c r="I39" s="3"/>
      <c r="J39" s="18"/>
      <c r="K39" s="19"/>
      <c r="L39" s="19"/>
    </row>
    <row r="40" spans="1:12" ht="19.5" customHeight="1">
      <c r="A40" s="21"/>
      <c r="B40" s="3"/>
      <c r="C40" s="18"/>
      <c r="D40" s="21"/>
      <c r="E40" s="22"/>
      <c r="F40" s="21"/>
      <c r="G40" s="21"/>
      <c r="H40" s="21"/>
      <c r="I40" s="3"/>
      <c r="J40" s="18"/>
      <c r="K40" s="19"/>
      <c r="L40" s="19"/>
    </row>
    <row r="41" spans="1:12" ht="19.5" customHeight="1">
      <c r="A41" s="21"/>
      <c r="B41" s="3"/>
      <c r="C41" s="18"/>
      <c r="D41" s="21"/>
      <c r="E41" s="22"/>
      <c r="F41" s="21"/>
      <c r="G41" s="21"/>
      <c r="H41" s="21"/>
      <c r="I41" s="3"/>
      <c r="J41" s="18"/>
      <c r="K41" s="19"/>
      <c r="L41" s="19"/>
    </row>
    <row r="42" spans="1:12" ht="19.5" customHeight="1">
      <c r="A42" s="3"/>
      <c r="B42" s="20"/>
      <c r="C42" s="20"/>
      <c r="D42" s="21"/>
      <c r="E42" s="22"/>
      <c r="F42" s="21"/>
      <c r="G42" s="21"/>
      <c r="H42" s="21"/>
      <c r="I42" s="18"/>
      <c r="J42" s="18"/>
      <c r="K42" s="19"/>
      <c r="L42" s="19"/>
    </row>
    <row r="43" spans="1:10" ht="19.5" customHeight="1">
      <c r="A43" s="3"/>
      <c r="B43" s="3"/>
      <c r="C43" s="3"/>
      <c r="D43" s="4"/>
      <c r="E43" s="4"/>
      <c r="F43" s="4"/>
      <c r="G43" s="4"/>
      <c r="H43" s="4"/>
      <c r="I43" s="3"/>
      <c r="J43" s="3"/>
    </row>
    <row r="44" spans="1:10" ht="19.5" customHeight="1">
      <c r="A44" s="3"/>
      <c r="B44" s="23"/>
      <c r="C44" s="23"/>
      <c r="D44" s="24"/>
      <c r="E44" s="25"/>
      <c r="F44" s="24"/>
      <c r="G44" s="24"/>
      <c r="H44" s="21"/>
      <c r="I44" s="3"/>
      <c r="J44" s="26"/>
    </row>
    <row r="45" spans="1:10" ht="19.5" customHeight="1">
      <c r="A45" s="3"/>
      <c r="B45" s="3"/>
      <c r="C45" s="3"/>
      <c r="D45" s="4"/>
      <c r="E45" s="4"/>
      <c r="F45" s="4"/>
      <c r="G45" s="4"/>
      <c r="H45" s="4"/>
      <c r="I45" s="3"/>
      <c r="J45" s="3"/>
    </row>
    <row r="46" spans="1:10" ht="19.5" customHeight="1">
      <c r="A46" s="3"/>
      <c r="B46" s="3"/>
      <c r="C46" s="3"/>
      <c r="D46" s="4"/>
      <c r="E46" s="4"/>
      <c r="F46" s="4"/>
      <c r="G46" s="4"/>
      <c r="H46" s="4"/>
      <c r="I46" s="3"/>
      <c r="J46" s="3"/>
    </row>
    <row r="47" spans="1:10" ht="19.5" customHeight="1">
      <c r="A47" s="3"/>
      <c r="B47" s="3"/>
      <c r="C47" s="3"/>
      <c r="D47" s="4"/>
      <c r="E47" s="4"/>
      <c r="F47" s="4"/>
      <c r="G47" s="4"/>
      <c r="H47" s="4"/>
      <c r="I47" s="3"/>
      <c r="J47" s="3"/>
    </row>
    <row r="48" spans="1:10" ht="19.5" customHeight="1">
      <c r="A48" s="3"/>
      <c r="B48" s="3"/>
      <c r="C48" s="3"/>
      <c r="D48" s="4"/>
      <c r="E48" s="4"/>
      <c r="F48" s="4"/>
      <c r="G48" s="4"/>
      <c r="H48" s="4"/>
      <c r="I48" s="3"/>
      <c r="J48" s="3"/>
    </row>
    <row r="49" spans="1:10" ht="19.5" customHeight="1">
      <c r="A49" s="3"/>
      <c r="B49" s="3"/>
      <c r="C49" s="3"/>
      <c r="D49" s="4"/>
      <c r="E49" s="4"/>
      <c r="F49" s="4"/>
      <c r="G49" s="4"/>
      <c r="H49" s="4"/>
      <c r="I49" s="3"/>
      <c r="J49" s="3"/>
    </row>
    <row r="50" spans="1:10" ht="19.5" customHeight="1">
      <c r="A50" s="3"/>
      <c r="B50" s="3"/>
      <c r="C50" s="3"/>
      <c r="D50" s="4"/>
      <c r="E50" s="4"/>
      <c r="F50" s="4"/>
      <c r="G50" s="4"/>
      <c r="H50" s="4"/>
      <c r="I50" s="3"/>
      <c r="J50" s="3"/>
    </row>
    <row r="51" spans="1:10" ht="19.5" customHeight="1">
      <c r="A51" s="3"/>
      <c r="B51" s="3"/>
      <c r="C51" s="3"/>
      <c r="D51" s="4"/>
      <c r="E51" s="4"/>
      <c r="F51" s="4"/>
      <c r="G51" s="4"/>
      <c r="H51" s="4"/>
      <c r="I51" s="3"/>
      <c r="J51" s="3"/>
    </row>
    <row r="57" spans="1:10" ht="14.25" customHeight="1" hidden="1">
      <c r="A57" s="13"/>
      <c r="B57" s="3"/>
      <c r="C57" s="205"/>
      <c r="D57" s="206"/>
      <c r="E57" s="207"/>
      <c r="F57" s="208"/>
      <c r="G57" s="208"/>
      <c r="H57" s="209"/>
      <c r="I57" s="3"/>
      <c r="J57" s="3"/>
    </row>
  </sheetData>
  <sheetProtection password="DC81" sheet="1" objects="1" scenarios="1" selectLockedCells="1"/>
  <mergeCells count="4">
    <mergeCell ref="E5:H5"/>
    <mergeCell ref="A1:H2"/>
    <mergeCell ref="C5:C6"/>
    <mergeCell ref="D5:D6"/>
  </mergeCells>
  <printOptions/>
  <pageMargins left="0.7874015748031497" right="0" top="1.299212598425197" bottom="0.7480314960629921" header="0.3937007874015748" footer="0.1968503937007874"/>
  <pageSetup blackAndWhite="1" horizontalDpi="600" verticalDpi="600" orientation="landscape" paperSize="9" scale="90" r:id="rId4"/>
  <headerFooter alignWithMargins="0">
    <oddHeader>&amp;R&amp;G</oddHeader>
    <oddFooter>&amp;R© LK Steiermark
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43"/>
    <pageSetUpPr fitToPage="1"/>
  </sheetPr>
  <dimension ref="A1:Q32"/>
  <sheetViews>
    <sheetView zoomScalePageLayoutView="0" workbookViewId="0" topLeftCell="A37">
      <selection activeCell="G6" sqref="G6"/>
    </sheetView>
  </sheetViews>
  <sheetFormatPr defaultColWidth="16.57421875" defaultRowHeight="19.5" customHeight="1"/>
  <cols>
    <col min="1" max="1" width="0.42578125" style="5" customWidth="1"/>
    <col min="2" max="2" width="0.9921875" style="5" customWidth="1"/>
    <col min="3" max="3" width="20.7109375" style="5" customWidth="1"/>
    <col min="4" max="4" width="11.140625" style="6" customWidth="1"/>
    <col min="5" max="5" width="5.8515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8.7109375" style="5" customWidth="1"/>
    <col min="10" max="10" width="10.57421875" style="5" customWidth="1"/>
    <col min="11" max="11" width="22.140625" style="5" customWidth="1"/>
    <col min="12" max="12" width="13.140625" style="5" customWidth="1"/>
    <col min="13" max="13" width="10.8515625" style="5" customWidth="1"/>
    <col min="14" max="14" width="11.421875" style="5" customWidth="1"/>
    <col min="15" max="15" width="25.7109375" style="5" bestFit="1" customWidth="1"/>
    <col min="16" max="17" width="16.57421875" style="5" hidden="1" customWidth="1"/>
    <col min="18" max="16384" width="16.57421875" style="5" customWidth="1"/>
  </cols>
  <sheetData>
    <row r="1" spans="1:15" ht="24.75" customHeight="1">
      <c r="A1" s="262" t="s">
        <v>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2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2:10" ht="12" customHeight="1" thickBot="1">
      <c r="B3" s="29" t="s">
        <v>23</v>
      </c>
      <c r="C3" s="3"/>
      <c r="E3" s="4"/>
      <c r="F3" s="4"/>
      <c r="G3" s="4"/>
      <c r="H3" s="4"/>
      <c r="I3" s="3"/>
      <c r="J3" s="3"/>
    </row>
    <row r="4" spans="2:15" ht="27" customHeight="1">
      <c r="B4" s="27"/>
      <c r="C4" s="3"/>
      <c r="D4" s="266" t="s">
        <v>121</v>
      </c>
      <c r="E4" s="266"/>
      <c r="F4" s="266"/>
      <c r="G4" s="266" t="s">
        <v>44</v>
      </c>
      <c r="H4" s="266"/>
      <c r="I4" s="267"/>
      <c r="J4" s="268" t="s">
        <v>4</v>
      </c>
      <c r="K4" s="269"/>
      <c r="L4" s="269"/>
      <c r="M4" s="269"/>
      <c r="N4" s="269"/>
      <c r="O4" s="270"/>
    </row>
    <row r="5" spans="1:17" ht="34.5" customHeight="1">
      <c r="A5" s="3"/>
      <c r="B5" s="3"/>
      <c r="C5" s="30"/>
      <c r="D5" s="33" t="s">
        <v>108</v>
      </c>
      <c r="E5" s="33"/>
      <c r="F5" s="189" t="s">
        <v>109</v>
      </c>
      <c r="G5" s="33" t="s">
        <v>71</v>
      </c>
      <c r="H5" s="35"/>
      <c r="I5" s="62" t="s">
        <v>45</v>
      </c>
      <c r="J5" s="52"/>
      <c r="K5" s="53"/>
      <c r="L5" s="139" t="s">
        <v>71</v>
      </c>
      <c r="M5" s="55" t="s">
        <v>39</v>
      </c>
      <c r="N5" s="138" t="s">
        <v>81</v>
      </c>
      <c r="O5" s="56" t="s">
        <v>89</v>
      </c>
      <c r="P5" s="171" t="s">
        <v>88</v>
      </c>
      <c r="Q5" s="148" t="s">
        <v>2</v>
      </c>
    </row>
    <row r="6" spans="1:17" ht="27.75" customHeight="1">
      <c r="A6" s="3"/>
      <c r="B6" s="3"/>
      <c r="C6" s="278" t="s">
        <v>92</v>
      </c>
      <c r="D6" s="273">
        <f>SUM(Investitionsübersicht!D8)</f>
        <v>0</v>
      </c>
      <c r="E6" s="284">
        <v>30</v>
      </c>
      <c r="F6" s="273">
        <f>D6*(1-E6%)</f>
        <v>0</v>
      </c>
      <c r="G6" s="215"/>
      <c r="H6" s="73" t="s">
        <v>3</v>
      </c>
      <c r="I6" s="176">
        <f>IF(G6="","",IF(G6=0,"",G6/F6*100))</f>
      </c>
      <c r="J6" s="276">
        <f>IF(I7="","",G7)</f>
      </c>
      <c r="K6" s="57" t="s">
        <v>37</v>
      </c>
      <c r="L6" s="216"/>
      <c r="M6" s="217"/>
      <c r="N6" s="218"/>
      <c r="O6" s="58">
        <f>IF(Q6="","",Q6-P6)</f>
      </c>
      <c r="P6" s="169">
        <f>IF(L6="","",L6/N6)</f>
      </c>
      <c r="Q6" s="161">
        <f>IF(N6="","",-PMT(M6,N6,L6))</f>
      </c>
    </row>
    <row r="7" spans="1:17" ht="27.75" customHeight="1" thickBot="1">
      <c r="A7" s="21"/>
      <c r="B7" s="3"/>
      <c r="C7" s="279"/>
      <c r="D7" s="274"/>
      <c r="E7" s="284"/>
      <c r="F7" s="274"/>
      <c r="G7" s="63">
        <f>IF(G6="","",F6-G6)</f>
      </c>
      <c r="H7" s="74" t="s">
        <v>4</v>
      </c>
      <c r="I7" s="176">
        <f>IF(G7="","",IF(G7=0,"",G7/F6*100))</f>
      </c>
      <c r="J7" s="277"/>
      <c r="K7" s="59" t="s">
        <v>38</v>
      </c>
      <c r="L7" s="60">
        <f>IF(J6="","",J6-L6)</f>
      </c>
      <c r="M7" s="219"/>
      <c r="N7" s="220"/>
      <c r="O7" s="61">
        <f>IF(Q7="","",Q7-P7)</f>
      </c>
      <c r="P7" s="169" t="e">
        <f>L7/N7</f>
        <v>#VALUE!</v>
      </c>
      <c r="Q7" s="161">
        <f>IF(N7="","",-PMT(M7,N7,L7))</f>
      </c>
    </row>
    <row r="8" spans="1:17" s="3" customFormat="1" ht="27.75" customHeight="1" thickBot="1">
      <c r="A8" s="21"/>
      <c r="C8" s="154"/>
      <c r="D8" s="266"/>
      <c r="E8" s="266"/>
      <c r="F8" s="266"/>
      <c r="G8" s="155"/>
      <c r="H8" s="156"/>
      <c r="I8" s="157"/>
      <c r="J8" s="155"/>
      <c r="K8" s="158"/>
      <c r="L8" s="155"/>
      <c r="M8" s="22"/>
      <c r="N8" s="21"/>
      <c r="O8" s="159"/>
      <c r="P8" s="155"/>
      <c r="Q8" s="160"/>
    </row>
    <row r="9" spans="2:17" ht="24.75" customHeight="1">
      <c r="B9" s="27"/>
      <c r="C9" s="3"/>
      <c r="D9" s="266" t="str">
        <f>D4</f>
        <v>Basis 
Fördersatz</v>
      </c>
      <c r="E9" s="266" t="s">
        <v>5</v>
      </c>
      <c r="F9" s="266"/>
      <c r="G9" s="266" t="s">
        <v>44</v>
      </c>
      <c r="H9" s="266"/>
      <c r="I9" s="267"/>
      <c r="J9" s="268" t="s">
        <v>4</v>
      </c>
      <c r="K9" s="269"/>
      <c r="L9" s="269"/>
      <c r="M9" s="269"/>
      <c r="N9" s="269"/>
      <c r="O9" s="270"/>
      <c r="P9" s="4"/>
      <c r="Q9" s="4"/>
    </row>
    <row r="10" spans="1:17" ht="34.5" customHeight="1">
      <c r="A10" s="3"/>
      <c r="B10" s="3"/>
      <c r="C10" s="30"/>
      <c r="D10" s="33" t="str">
        <f>D5</f>
        <v>Kosten in €</v>
      </c>
      <c r="E10" s="33"/>
      <c r="F10" s="189" t="str">
        <f>F5</f>
        <v>Kosten abzgl. Förderung</v>
      </c>
      <c r="G10" s="33" t="s">
        <v>71</v>
      </c>
      <c r="H10" s="35"/>
      <c r="I10" s="62" t="s">
        <v>45</v>
      </c>
      <c r="J10" s="52"/>
      <c r="K10" s="53"/>
      <c r="L10" s="139" t="s">
        <v>71</v>
      </c>
      <c r="M10" s="55" t="s">
        <v>39</v>
      </c>
      <c r="N10" s="138" t="s">
        <v>81</v>
      </c>
      <c r="O10" s="56" t="s">
        <v>89</v>
      </c>
      <c r="P10" s="4"/>
      <c r="Q10" s="4"/>
    </row>
    <row r="11" spans="1:17" ht="27.75" customHeight="1">
      <c r="A11" s="3"/>
      <c r="B11" s="3"/>
      <c r="C11" s="278" t="str">
        <f>Investitionsübersicht!B9</f>
        <v>Bauliche Maßnahmen</v>
      </c>
      <c r="D11" s="273">
        <f>SUM(Investitionsübersicht!D10:D13)</f>
        <v>0</v>
      </c>
      <c r="E11" s="275">
        <f>E6</f>
        <v>30</v>
      </c>
      <c r="F11" s="273">
        <f>D11*(1-E11%)</f>
        <v>0</v>
      </c>
      <c r="G11" s="215"/>
      <c r="H11" s="73" t="s">
        <v>3</v>
      </c>
      <c r="I11" s="176">
        <f>IF(G11="","",IF(G11=0,"",G11/F11*100))</f>
      </c>
      <c r="J11" s="276">
        <f>IF(I12="","",G12)</f>
      </c>
      <c r="K11" s="57" t="s">
        <v>37</v>
      </c>
      <c r="L11" s="216"/>
      <c r="M11" s="217"/>
      <c r="N11" s="218"/>
      <c r="O11" s="58">
        <f>IF(Q11="","",Q11-P11)</f>
      </c>
      <c r="P11" s="169">
        <f>IF(L11="","",L11/N11)</f>
      </c>
      <c r="Q11" s="161">
        <f>IF(N11="","",-PMT(M11,N11,L11))</f>
      </c>
    </row>
    <row r="12" spans="1:17" ht="27.75" customHeight="1" thickBot="1">
      <c r="A12" s="21"/>
      <c r="B12" s="3"/>
      <c r="C12" s="279"/>
      <c r="D12" s="274"/>
      <c r="E12" s="275"/>
      <c r="F12" s="274"/>
      <c r="G12" s="63">
        <f>IF(G11="","",F11-G11)</f>
      </c>
      <c r="H12" s="74" t="s">
        <v>4</v>
      </c>
      <c r="I12" s="176">
        <f>IF(G12="","",IF(G12=0,"",G12/F11*100))</f>
      </c>
      <c r="J12" s="277"/>
      <c r="K12" s="59" t="s">
        <v>38</v>
      </c>
      <c r="L12" s="60">
        <f>IF(J11="","",J11-L11)</f>
      </c>
      <c r="M12" s="219"/>
      <c r="N12" s="220"/>
      <c r="O12" s="61">
        <f>IF(Q12="","",Q12-P12)</f>
      </c>
      <c r="P12" s="169" t="e">
        <f>L12/N12</f>
        <v>#VALUE!</v>
      </c>
      <c r="Q12" s="161">
        <f>IF(N12="","",-PMT(M12,N12,L12))</f>
      </c>
    </row>
    <row r="13" spans="1:17" ht="30.75" customHeight="1" thickBot="1">
      <c r="A13" s="21"/>
      <c r="B13" s="3"/>
      <c r="C13" s="280"/>
      <c r="D13" s="280"/>
      <c r="E13" s="280"/>
      <c r="F13" s="280"/>
      <c r="G13" s="280"/>
      <c r="H13" s="280"/>
      <c r="I13" s="280"/>
      <c r="J13" s="18"/>
      <c r="K13" s="18"/>
      <c r="L13" s="18"/>
      <c r="M13" s="3"/>
      <c r="N13" s="3"/>
      <c r="O13" s="159"/>
      <c r="P13" s="4"/>
      <c r="Q13" s="4"/>
    </row>
    <row r="14" spans="2:17" ht="24.75" customHeight="1">
      <c r="B14" s="27"/>
      <c r="C14" s="3"/>
      <c r="D14" s="266" t="str">
        <f>D9</f>
        <v>Basis 
Fördersatz</v>
      </c>
      <c r="E14" s="266" t="str">
        <f>E9</f>
        <v>Fördersatz</v>
      </c>
      <c r="F14" s="266"/>
      <c r="G14" s="266" t="str">
        <f>G9</f>
        <v>Finanzierung </v>
      </c>
      <c r="H14" s="266"/>
      <c r="I14" s="267"/>
      <c r="J14" s="268" t="str">
        <f>J9</f>
        <v>Fremdkapital</v>
      </c>
      <c r="K14" s="269"/>
      <c r="L14" s="269"/>
      <c r="M14" s="269"/>
      <c r="N14" s="269"/>
      <c r="O14" s="270"/>
      <c r="P14" s="4"/>
      <c r="Q14" s="4"/>
    </row>
    <row r="15" spans="1:17" ht="33.75" customHeight="1" thickBot="1">
      <c r="A15" s="3"/>
      <c r="B15" s="3"/>
      <c r="C15" s="30"/>
      <c r="D15" s="33" t="str">
        <f>D10</f>
        <v>Kosten in €</v>
      </c>
      <c r="E15" s="33"/>
      <c r="F15" s="189" t="str">
        <f>F10</f>
        <v>Kosten abzgl. Förderung</v>
      </c>
      <c r="G15" s="33" t="str">
        <f>G10</f>
        <v>Angaben in €</v>
      </c>
      <c r="H15" s="33"/>
      <c r="I15" s="62" t="str">
        <f>I10</f>
        <v>Verteilung in %</v>
      </c>
      <c r="J15" s="162"/>
      <c r="K15" s="163"/>
      <c r="L15" s="164" t="str">
        <f>L10</f>
        <v>Angaben in €</v>
      </c>
      <c r="M15" s="165" t="str">
        <f>M10</f>
        <v>Verzinsung</v>
      </c>
      <c r="N15" s="166" t="str">
        <f>N10</f>
        <v>Laufzeit in Jahren</v>
      </c>
      <c r="O15" s="167" t="str">
        <f>O10</f>
        <v>Schuldzinsen</v>
      </c>
      <c r="P15" s="32"/>
      <c r="Q15" s="32"/>
    </row>
    <row r="16" spans="1:17" ht="27.75" customHeight="1">
      <c r="A16" s="3"/>
      <c r="B16" s="3"/>
      <c r="C16" s="271" t="str">
        <f>Investitionsübersicht!B14</f>
        <v>Projektbezogene Einrichtungen </v>
      </c>
      <c r="D16" s="273">
        <f>SUM(Investitionsübersicht!D15:D18)</f>
        <v>0</v>
      </c>
      <c r="E16" s="275">
        <f>E11</f>
        <v>30</v>
      </c>
      <c r="F16" s="273">
        <f>D16*(1-E16%)</f>
        <v>0</v>
      </c>
      <c r="G16" s="215"/>
      <c r="H16" s="73" t="str">
        <f>H11</f>
        <v>Eigenkapital</v>
      </c>
      <c r="I16" s="176">
        <f>IF(G16="","",IF(G16=0,"",G16/F16*100))</f>
      </c>
      <c r="J16" s="281">
        <f>IF(I17="","",G17)</f>
      </c>
      <c r="K16" s="57" t="str">
        <f>K11</f>
        <v>davon geförderte Kredite </v>
      </c>
      <c r="L16" s="216"/>
      <c r="M16" s="222"/>
      <c r="N16" s="221"/>
      <c r="O16" s="58">
        <f>IF(Q16="","",Q16-P16)</f>
      </c>
      <c r="P16" s="169">
        <f>IF(L16="","",L16/N16)</f>
      </c>
      <c r="Q16" s="161">
        <f>IF(N16="","",-PMT(M16,N16,L16))</f>
      </c>
    </row>
    <row r="17" spans="1:17" ht="27.75" customHeight="1" thickBot="1">
      <c r="A17" s="21"/>
      <c r="B17" s="3"/>
      <c r="C17" s="272"/>
      <c r="D17" s="274"/>
      <c r="E17" s="275"/>
      <c r="F17" s="274"/>
      <c r="G17" s="63">
        <f>IF(G16="","",F16-G16)</f>
      </c>
      <c r="H17" s="73" t="str">
        <f>H12</f>
        <v>Fremdkapital</v>
      </c>
      <c r="I17" s="176">
        <f>IF(G17="","",IF(G17=0,"",G17/F16*100))</f>
      </c>
      <c r="J17" s="277"/>
      <c r="K17" s="59" t="str">
        <f>K12</f>
        <v>davon normalverzinsliche Kredite</v>
      </c>
      <c r="L17" s="60">
        <f>IF(J16="","",J16-L16)</f>
      </c>
      <c r="M17" s="219"/>
      <c r="N17" s="220"/>
      <c r="O17" s="61">
        <f>IF(Q17="","",Q17-P17)</f>
      </c>
      <c r="P17" s="169">
        <f>IF(L17="","",L17/N17)</f>
      </c>
      <c r="Q17" s="161">
        <f>IF(N17="","",-PMT(M17,N17,L17))</f>
      </c>
    </row>
    <row r="18" spans="2:17" ht="27.75" customHeight="1" thickBot="1">
      <c r="B18" s="27"/>
      <c r="C18" s="3"/>
      <c r="D18" s="4"/>
      <c r="E18" s="29"/>
      <c r="F18" s="4"/>
      <c r="G18" s="266"/>
      <c r="H18" s="282"/>
      <c r="I18" s="3"/>
      <c r="J18" s="283"/>
      <c r="K18" s="283"/>
      <c r="L18" s="283"/>
      <c r="M18" s="283"/>
      <c r="N18" s="283"/>
      <c r="O18" s="283"/>
      <c r="P18" s="170"/>
      <c r="Q18" s="170"/>
    </row>
    <row r="19" spans="2:17" ht="24.75" customHeight="1">
      <c r="B19" s="27"/>
      <c r="C19" s="3"/>
      <c r="D19" s="266" t="str">
        <f>D14</f>
        <v>Basis 
Fördersatz</v>
      </c>
      <c r="E19" s="266" t="str">
        <f>E14</f>
        <v>Fördersatz</v>
      </c>
      <c r="F19" s="266"/>
      <c r="G19" s="266" t="str">
        <f>G14</f>
        <v>Finanzierung </v>
      </c>
      <c r="H19" s="266"/>
      <c r="I19" s="267"/>
      <c r="J19" s="268" t="str">
        <f>J14</f>
        <v>Fremdkapital</v>
      </c>
      <c r="K19" s="269"/>
      <c r="L19" s="269"/>
      <c r="M19" s="269"/>
      <c r="N19" s="269"/>
      <c r="O19" s="270"/>
      <c r="P19" s="4"/>
      <c r="Q19" s="4"/>
    </row>
    <row r="20" spans="1:17" ht="35.25" customHeight="1">
      <c r="A20" s="3"/>
      <c r="B20" s="3"/>
      <c r="C20" s="30"/>
      <c r="D20" s="33" t="str">
        <f>D15</f>
        <v>Kosten in €</v>
      </c>
      <c r="E20" s="33"/>
      <c r="F20" s="189" t="str">
        <f>F15</f>
        <v>Kosten abzgl. Förderung</v>
      </c>
      <c r="G20" s="33" t="str">
        <f>G15</f>
        <v>Angaben in €</v>
      </c>
      <c r="H20" s="33"/>
      <c r="I20" s="62" t="str">
        <f>I15</f>
        <v>Verteilung in %</v>
      </c>
      <c r="J20" s="52"/>
      <c r="K20" s="54"/>
      <c r="L20" s="139" t="str">
        <f>L15</f>
        <v>Angaben in €</v>
      </c>
      <c r="M20" s="55" t="str">
        <f>M15</f>
        <v>Verzinsung</v>
      </c>
      <c r="N20" s="138" t="str">
        <f>N15</f>
        <v>Laufzeit in Jahren</v>
      </c>
      <c r="O20" s="56" t="str">
        <f>O15</f>
        <v>Schuldzinsen</v>
      </c>
      <c r="P20" s="4"/>
      <c r="Q20" s="4"/>
    </row>
    <row r="21" spans="1:17" ht="27.75" customHeight="1">
      <c r="A21" s="3"/>
      <c r="B21" s="3"/>
      <c r="C21" s="271" t="str">
        <f>Investitionsübersicht!B19</f>
        <v>Maschinen und Geräte</v>
      </c>
      <c r="D21" s="273">
        <f>SUM(Investitionsübersicht!D20:D23)</f>
        <v>0</v>
      </c>
      <c r="E21" s="275">
        <f>E16</f>
        <v>30</v>
      </c>
      <c r="F21" s="273">
        <f>D21*(1-E21%)</f>
        <v>0</v>
      </c>
      <c r="G21" s="215"/>
      <c r="H21" s="73" t="str">
        <f>H16</f>
        <v>Eigenkapital</v>
      </c>
      <c r="I21" s="176">
        <f>IF(G21="","",IF(G21=0,"",G21/F21*100))</f>
      </c>
      <c r="J21" s="276">
        <f>IF(I22="","",G22)</f>
      </c>
      <c r="K21" s="57" t="str">
        <f>K16</f>
        <v>davon geförderte Kredite </v>
      </c>
      <c r="L21" s="216"/>
      <c r="M21" s="217"/>
      <c r="N21" s="218"/>
      <c r="O21" s="58">
        <f>IF(Q21="","",Q21-P21)</f>
      </c>
      <c r="P21" s="169">
        <f>IF(L21="","",L21/N21)</f>
      </c>
      <c r="Q21" s="161">
        <f>IF(N21="","",-PMT(M21,N21,L21))</f>
      </c>
    </row>
    <row r="22" spans="1:17" ht="27.75" customHeight="1" thickBot="1">
      <c r="A22" s="21"/>
      <c r="B22" s="3"/>
      <c r="C22" s="272"/>
      <c r="D22" s="274"/>
      <c r="E22" s="275"/>
      <c r="F22" s="274"/>
      <c r="G22" s="63">
        <f>F21-G21</f>
        <v>0</v>
      </c>
      <c r="H22" s="73" t="str">
        <f>H17</f>
        <v>Fremdkapital</v>
      </c>
      <c r="I22" s="176">
        <f>IF(G22="","",IF(G22=0,"",G22/F21*100))</f>
      </c>
      <c r="J22" s="277"/>
      <c r="K22" s="59" t="str">
        <f>K17</f>
        <v>davon normalverzinsliche Kredite</v>
      </c>
      <c r="L22" s="60">
        <f>IF(J21="","",J21-L21)</f>
      </c>
      <c r="M22" s="219"/>
      <c r="N22" s="220"/>
      <c r="O22" s="61">
        <f>IF(Q22="","",Q22-P22)</f>
      </c>
      <c r="P22" s="169">
        <f>IF(L22="","",L22/N22)</f>
      </c>
      <c r="Q22" s="161">
        <f>IF(N22="","",-PMT(M22,N22,L22))</f>
      </c>
    </row>
    <row r="23" spans="1:17" ht="42" customHeight="1" thickBot="1">
      <c r="A23" s="3"/>
      <c r="B23" s="3"/>
      <c r="C23" s="3"/>
      <c r="D23" s="4"/>
      <c r="E23" s="4"/>
      <c r="F23" s="4"/>
      <c r="G23" s="4"/>
      <c r="H23" s="4"/>
      <c r="I23" s="3"/>
      <c r="J23" s="3"/>
      <c r="L23" s="168"/>
      <c r="P23" s="4"/>
      <c r="Q23" s="4"/>
    </row>
    <row r="24" spans="2:17" ht="24.75" customHeight="1">
      <c r="B24" s="27"/>
      <c r="C24" s="3"/>
      <c r="D24" s="266" t="str">
        <f>D19</f>
        <v>Basis 
Fördersatz</v>
      </c>
      <c r="E24" s="266"/>
      <c r="F24" s="266"/>
      <c r="G24" s="266" t="str">
        <f>G19</f>
        <v>Finanzierung </v>
      </c>
      <c r="H24" s="266"/>
      <c r="I24" s="267"/>
      <c r="J24" s="268" t="str">
        <f>J19</f>
        <v>Fremdkapital</v>
      </c>
      <c r="K24" s="269"/>
      <c r="L24" s="269"/>
      <c r="M24" s="269"/>
      <c r="N24" s="269"/>
      <c r="O24" s="270"/>
      <c r="P24" s="4"/>
      <c r="Q24" s="4"/>
    </row>
    <row r="25" spans="1:17" ht="35.25" customHeight="1">
      <c r="A25" s="3"/>
      <c r="B25" s="3"/>
      <c r="C25" s="30"/>
      <c r="D25" s="33" t="str">
        <f>D20</f>
        <v>Kosten in €</v>
      </c>
      <c r="E25" s="33"/>
      <c r="F25" s="189" t="str">
        <f>F20</f>
        <v>Kosten abzgl. Förderung</v>
      </c>
      <c r="G25" s="33" t="str">
        <f>G20</f>
        <v>Angaben in €</v>
      </c>
      <c r="H25" s="33"/>
      <c r="I25" s="62" t="str">
        <f>I15</f>
        <v>Verteilung in %</v>
      </c>
      <c r="J25" s="52"/>
      <c r="K25" s="54"/>
      <c r="L25" s="139" t="str">
        <f>L20</f>
        <v>Angaben in €</v>
      </c>
      <c r="M25" s="55" t="str">
        <f>M20</f>
        <v>Verzinsung</v>
      </c>
      <c r="N25" s="138" t="str">
        <f>N20</f>
        <v>Laufzeit in Jahren</v>
      </c>
      <c r="O25" s="56" t="str">
        <f>O20</f>
        <v>Schuldzinsen</v>
      </c>
      <c r="P25" s="4"/>
      <c r="Q25" s="4"/>
    </row>
    <row r="26" spans="1:17" ht="27.75" customHeight="1">
      <c r="A26" s="3"/>
      <c r="B26" s="3"/>
      <c r="C26" s="271" t="s">
        <v>122</v>
      </c>
      <c r="D26" s="273">
        <f>SUM(Investitionsübersicht!D25:D28)</f>
        <v>0</v>
      </c>
      <c r="E26" s="275">
        <f>E21</f>
        <v>30</v>
      </c>
      <c r="F26" s="273">
        <f>D26*(1-E26%)</f>
        <v>0</v>
      </c>
      <c r="G26" s="215"/>
      <c r="H26" s="73" t="str">
        <f>H21</f>
        <v>Eigenkapital</v>
      </c>
      <c r="I26" s="176">
        <f>IF(G26="","",IF(G26=0,"",G26/F26*100))</f>
      </c>
      <c r="J26" s="276">
        <f>IF(I27="","",G27)</f>
      </c>
      <c r="K26" s="57" t="str">
        <f>K21</f>
        <v>davon geförderte Kredite </v>
      </c>
      <c r="L26" s="216"/>
      <c r="M26" s="217"/>
      <c r="N26" s="218"/>
      <c r="O26" s="58">
        <f>IF(Q26="","",Q26-P26)</f>
      </c>
      <c r="P26" s="169">
        <f>IF(L26="","",L26/N26)</f>
      </c>
      <c r="Q26" s="161">
        <f>IF(N26="","",-PMT(M26,N26,L26))</f>
      </c>
    </row>
    <row r="27" spans="1:17" ht="27.75" customHeight="1" thickBot="1">
      <c r="A27" s="21"/>
      <c r="B27" s="3"/>
      <c r="C27" s="272"/>
      <c r="D27" s="274"/>
      <c r="E27" s="275"/>
      <c r="F27" s="274"/>
      <c r="G27" s="63">
        <f>F26-G26</f>
        <v>0</v>
      </c>
      <c r="H27" s="73" t="str">
        <f>H22</f>
        <v>Fremdkapital</v>
      </c>
      <c r="I27" s="176">
        <f>IF(G27="","",IF(G27=0,"",G27/F26*100))</f>
      </c>
      <c r="J27" s="277"/>
      <c r="K27" s="59" t="str">
        <f>K22</f>
        <v>davon normalverzinsliche Kredite</v>
      </c>
      <c r="L27" s="60">
        <f>IF(J26="","",J26-L26)</f>
      </c>
      <c r="M27" s="219"/>
      <c r="N27" s="220"/>
      <c r="O27" s="61">
        <f>IF(Q27="","",Q27-P27)</f>
      </c>
      <c r="P27" s="169">
        <f>IF(L27="","",L27/N27)</f>
      </c>
      <c r="Q27" s="161">
        <f>IF(N27="","",-PMT(M27,N27,L27))</f>
      </c>
    </row>
    <row r="28" spans="8:11" ht="19.5" customHeight="1">
      <c r="H28" s="4"/>
      <c r="I28" s="3"/>
      <c r="J28" s="3"/>
      <c r="K28" s="3"/>
    </row>
    <row r="32" ht="19.5" customHeight="1">
      <c r="M32" s="236"/>
    </row>
  </sheetData>
  <sheetProtection password="DC81" sheet="1" objects="1" scenarios="1" selectLockedCells="1"/>
  <mergeCells count="45">
    <mergeCell ref="G4:I4"/>
    <mergeCell ref="J4:O4"/>
    <mergeCell ref="C6:C7"/>
    <mergeCell ref="D6:D7"/>
    <mergeCell ref="E6:E7"/>
    <mergeCell ref="F6:F7"/>
    <mergeCell ref="J6:J7"/>
    <mergeCell ref="D4:F4"/>
    <mergeCell ref="D21:D22"/>
    <mergeCell ref="E21:E22"/>
    <mergeCell ref="F21:F22"/>
    <mergeCell ref="J21:J22"/>
    <mergeCell ref="J19:O19"/>
    <mergeCell ref="D19:F19"/>
    <mergeCell ref="G19:I19"/>
    <mergeCell ref="F11:F12"/>
    <mergeCell ref="C13:I13"/>
    <mergeCell ref="C16:C17"/>
    <mergeCell ref="J16:J17"/>
    <mergeCell ref="G18:H18"/>
    <mergeCell ref="J18:O18"/>
    <mergeCell ref="D16:D17"/>
    <mergeCell ref="E16:E17"/>
    <mergeCell ref="F16:F17"/>
    <mergeCell ref="J14:O14"/>
    <mergeCell ref="D24:F24"/>
    <mergeCell ref="G24:I24"/>
    <mergeCell ref="C21:C22"/>
    <mergeCell ref="G9:I9"/>
    <mergeCell ref="J11:J12"/>
    <mergeCell ref="A1:O2"/>
    <mergeCell ref="J9:O9"/>
    <mergeCell ref="C11:C12"/>
    <mergeCell ref="D11:D12"/>
    <mergeCell ref="E11:E12"/>
    <mergeCell ref="D8:F8"/>
    <mergeCell ref="D9:F9"/>
    <mergeCell ref="D14:F14"/>
    <mergeCell ref="G14:I14"/>
    <mergeCell ref="J24:O24"/>
    <mergeCell ref="C26:C27"/>
    <mergeCell ref="D26:D27"/>
    <mergeCell ref="E26:E27"/>
    <mergeCell ref="F26:F27"/>
    <mergeCell ref="J26:J27"/>
  </mergeCells>
  <printOptions/>
  <pageMargins left="1.1811023622047245" right="0" top="0.31496062992125984" bottom="0.35433070866141736" header="0.11811023622047245" footer="0.1968503937007874"/>
  <pageSetup blackAndWhite="1" fitToHeight="1" fitToWidth="1" horizontalDpi="600" verticalDpi="600" orientation="landscape" paperSize="9" scale="66" r:id="rId2"/>
  <headerFooter alignWithMargins="0">
    <oddHeader>&amp;R&amp;G</oddHeader>
    <oddFooter>&amp;R© LK Steiermark
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tabColor indexed="43"/>
  </sheetPr>
  <dimension ref="A1:U60"/>
  <sheetViews>
    <sheetView zoomScalePageLayoutView="0" workbookViewId="0" topLeftCell="A37">
      <selection activeCell="F45" sqref="F45"/>
    </sheetView>
  </sheetViews>
  <sheetFormatPr defaultColWidth="16.57421875" defaultRowHeight="19.5" customHeight="1"/>
  <cols>
    <col min="1" max="1" width="2.00390625" style="5" customWidth="1"/>
    <col min="2" max="2" width="5.7109375" style="5" customWidth="1"/>
    <col min="3" max="3" width="22.421875" style="5" customWidth="1"/>
    <col min="4" max="4" width="10.7109375" style="6" customWidth="1"/>
    <col min="5" max="5" width="19.140625" style="6" customWidth="1"/>
    <col min="6" max="6" width="16.28125" style="6" customWidth="1"/>
    <col min="7" max="8" width="15.57421875" style="6" customWidth="1"/>
    <col min="9" max="9" width="15.421875" style="5" customWidth="1"/>
    <col min="10" max="10" width="16.421875" style="5" customWidth="1"/>
    <col min="11" max="11" width="10.8515625" style="5" customWidth="1"/>
    <col min="12" max="12" width="14.57421875" style="5" hidden="1" customWidth="1"/>
    <col min="13" max="13" width="25.7109375" style="5" hidden="1" customWidth="1"/>
    <col min="14" max="14" width="17.140625" style="5" hidden="1" customWidth="1"/>
    <col min="15" max="15" width="15.57421875" style="5" hidden="1" customWidth="1"/>
    <col min="16" max="16384" width="16.57421875" style="5" customWidth="1"/>
  </cols>
  <sheetData>
    <row r="1" spans="1:13" ht="24.75" customHeight="1">
      <c r="A1" s="262" t="s">
        <v>107</v>
      </c>
      <c r="B1" s="262"/>
      <c r="C1" s="262"/>
      <c r="D1" s="262"/>
      <c r="E1" s="262"/>
      <c r="F1" s="262"/>
      <c r="G1" s="262"/>
      <c r="H1" s="262"/>
      <c r="I1" s="262"/>
      <c r="J1" s="47"/>
      <c r="K1" s="47"/>
      <c r="L1" s="47"/>
      <c r="M1" s="47"/>
    </row>
    <row r="2" spans="1:13" ht="0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.75" customHeight="1">
      <c r="A3" s="29" t="s">
        <v>136</v>
      </c>
      <c r="B3" s="3"/>
      <c r="C3" s="28"/>
      <c r="D3" s="50"/>
      <c r="E3" s="50"/>
      <c r="F3" s="4"/>
      <c r="G3" s="46"/>
      <c r="H3" s="4"/>
      <c r="I3" s="3"/>
      <c r="J3" s="3"/>
      <c r="K3" s="3"/>
      <c r="L3" s="3"/>
      <c r="M3" s="3"/>
    </row>
    <row r="4" spans="1:13" ht="1.5" customHeight="1">
      <c r="A4" s="29"/>
      <c r="B4" s="3"/>
      <c r="C4" s="28"/>
      <c r="D4" s="50"/>
      <c r="E4" s="50"/>
      <c r="F4" s="4"/>
      <c r="G4" s="46"/>
      <c r="H4" s="4"/>
      <c r="I4" s="3"/>
      <c r="J4" s="3"/>
      <c r="K4" s="3"/>
      <c r="L4" s="3"/>
      <c r="M4" s="3"/>
    </row>
    <row r="5" spans="1:21" ht="29.25" customHeight="1">
      <c r="A5" s="64"/>
      <c r="B5" s="3"/>
      <c r="C5" s="3"/>
      <c r="D5" s="50"/>
      <c r="E5" s="67" t="s">
        <v>50</v>
      </c>
      <c r="F5" s="45" t="s">
        <v>46</v>
      </c>
      <c r="G5" s="68" t="s">
        <v>47</v>
      </c>
      <c r="H5" s="45" t="s">
        <v>48</v>
      </c>
      <c r="I5" s="45" t="s">
        <v>49</v>
      </c>
      <c r="J5" s="67"/>
      <c r="K5" s="3"/>
      <c r="L5" s="3"/>
      <c r="M5" s="3"/>
      <c r="N5" s="3"/>
      <c r="O5" s="3"/>
      <c r="P5" s="69"/>
      <c r="Q5" s="69"/>
      <c r="R5" s="69"/>
      <c r="S5" s="3"/>
      <c r="T5" s="3"/>
      <c r="U5" s="3"/>
    </row>
    <row r="6" spans="2:15" ht="21" customHeight="1">
      <c r="B6" s="42" t="s">
        <v>135</v>
      </c>
      <c r="D6" s="233"/>
      <c r="E6" s="235">
        <f>Finanzierung!G6-E7</f>
        <v>0</v>
      </c>
      <c r="F6" s="241"/>
      <c r="G6" s="32"/>
      <c r="J6" s="3"/>
      <c r="L6" s="3"/>
      <c r="M6" s="3"/>
      <c r="N6" s="3"/>
      <c r="O6" s="3"/>
    </row>
    <row r="7" spans="3:19" ht="23.25" customHeight="1">
      <c r="C7" s="285"/>
      <c r="D7" s="286"/>
      <c r="E7" s="234"/>
      <c r="F7" s="234"/>
      <c r="G7" s="234"/>
      <c r="H7" s="224"/>
      <c r="I7" s="224"/>
      <c r="J7" s="50"/>
      <c r="L7" s="4"/>
      <c r="M7" s="51"/>
      <c r="N7" s="22"/>
      <c r="O7" s="51"/>
      <c r="P7" s="6"/>
      <c r="Q7" s="6"/>
      <c r="R7" s="6"/>
      <c r="S7" s="6"/>
    </row>
    <row r="8" spans="3:19" ht="6.75" customHeight="1">
      <c r="C8" s="177"/>
      <c r="D8" s="177"/>
      <c r="E8" s="51"/>
      <c r="F8" s="51"/>
      <c r="G8" s="51"/>
      <c r="H8" s="51"/>
      <c r="I8" s="50"/>
      <c r="J8" s="50"/>
      <c r="L8" s="4"/>
      <c r="M8" s="51"/>
      <c r="N8" s="22"/>
      <c r="O8" s="51"/>
      <c r="P8" s="6"/>
      <c r="Q8" s="6"/>
      <c r="R8" s="6"/>
      <c r="S8" s="6"/>
    </row>
    <row r="9" spans="2:15" ht="21" customHeight="1">
      <c r="B9" s="42" t="s">
        <v>72</v>
      </c>
      <c r="D9" s="233"/>
      <c r="E9" s="235">
        <f>Finanzierung!G11-SUM(E10:E13)</f>
        <v>0</v>
      </c>
      <c r="F9" s="241"/>
      <c r="G9" s="32"/>
      <c r="J9" s="3"/>
      <c r="L9" s="3"/>
      <c r="M9" s="3"/>
      <c r="N9" s="3"/>
      <c r="O9" s="3"/>
    </row>
    <row r="10" spans="3:19" ht="23.25" customHeight="1">
      <c r="C10" s="285"/>
      <c r="D10" s="286"/>
      <c r="E10" s="224"/>
      <c r="F10" s="224"/>
      <c r="G10" s="224"/>
      <c r="H10" s="224"/>
      <c r="I10" s="224"/>
      <c r="J10" s="50"/>
      <c r="L10" s="4"/>
      <c r="M10" s="51"/>
      <c r="N10" s="22"/>
      <c r="O10" s="51"/>
      <c r="P10" s="6"/>
      <c r="Q10" s="6"/>
      <c r="R10" s="6"/>
      <c r="S10" s="6"/>
    </row>
    <row r="11" spans="3:15" ht="23.25" customHeight="1">
      <c r="C11" s="285"/>
      <c r="D11" s="286"/>
      <c r="E11" s="224"/>
      <c r="F11" s="224"/>
      <c r="G11" s="224"/>
      <c r="H11" s="224"/>
      <c r="I11" s="224"/>
      <c r="J11" s="50"/>
      <c r="L11" s="4"/>
      <c r="M11" s="51"/>
      <c r="N11" s="22"/>
      <c r="O11" s="51"/>
    </row>
    <row r="12" spans="3:15" ht="23.25" customHeight="1">
      <c r="C12" s="285"/>
      <c r="D12" s="286"/>
      <c r="E12" s="224"/>
      <c r="F12" s="224"/>
      <c r="G12" s="224"/>
      <c r="H12" s="224"/>
      <c r="I12" s="224"/>
      <c r="J12" s="50"/>
      <c r="L12" s="4"/>
      <c r="M12" s="51"/>
      <c r="N12" s="22"/>
      <c r="O12" s="51"/>
    </row>
    <row r="13" spans="3:15" ht="23.25" customHeight="1">
      <c r="C13" s="285"/>
      <c r="D13" s="286"/>
      <c r="E13" s="224"/>
      <c r="F13" s="224"/>
      <c r="G13" s="224"/>
      <c r="H13" s="224"/>
      <c r="I13" s="224"/>
      <c r="J13" s="50"/>
      <c r="L13" s="4"/>
      <c r="M13" s="51"/>
      <c r="N13" s="22"/>
      <c r="O13" s="51"/>
    </row>
    <row r="14" spans="10:15" ht="6.75" customHeight="1">
      <c r="J14" s="3"/>
      <c r="L14" s="3"/>
      <c r="M14" s="3"/>
      <c r="N14" s="3"/>
      <c r="O14" s="3"/>
    </row>
    <row r="15" spans="2:15" ht="21" customHeight="1">
      <c r="B15" s="42" t="s">
        <v>123</v>
      </c>
      <c r="D15" s="233"/>
      <c r="E15" s="235">
        <f>Finanzierung!G16-SUM(E16:E19)</f>
        <v>0</v>
      </c>
      <c r="F15" s="241"/>
      <c r="G15" s="32"/>
      <c r="J15" s="3"/>
      <c r="L15" s="3"/>
      <c r="M15" s="3"/>
      <c r="N15" s="3"/>
      <c r="O15" s="3"/>
    </row>
    <row r="16" spans="3:15" ht="19.5" customHeight="1">
      <c r="C16" s="285"/>
      <c r="D16" s="286"/>
      <c r="E16" s="224"/>
      <c r="F16" s="224"/>
      <c r="G16" s="224"/>
      <c r="H16" s="224"/>
      <c r="I16" s="224"/>
      <c r="J16" s="50"/>
      <c r="L16" s="4"/>
      <c r="M16" s="51"/>
      <c r="N16" s="22"/>
      <c r="O16" s="51"/>
    </row>
    <row r="17" spans="3:15" ht="19.5" customHeight="1">
      <c r="C17" s="285"/>
      <c r="D17" s="286"/>
      <c r="E17" s="224"/>
      <c r="F17" s="224"/>
      <c r="G17" s="224"/>
      <c r="H17" s="224"/>
      <c r="I17" s="224"/>
      <c r="J17" s="50"/>
      <c r="L17" s="4"/>
      <c r="M17" s="51"/>
      <c r="N17" s="22"/>
      <c r="O17" s="51"/>
    </row>
    <row r="18" spans="3:15" ht="19.5" customHeight="1">
      <c r="C18" s="285"/>
      <c r="D18" s="286"/>
      <c r="E18" s="224"/>
      <c r="F18" s="224"/>
      <c r="G18" s="224"/>
      <c r="H18" s="224"/>
      <c r="I18" s="224"/>
      <c r="J18" s="50"/>
      <c r="L18" s="4"/>
      <c r="M18" s="51"/>
      <c r="N18" s="22"/>
      <c r="O18" s="51"/>
    </row>
    <row r="19" spans="3:15" ht="19.5" customHeight="1">
      <c r="C19" s="285"/>
      <c r="D19" s="286"/>
      <c r="E19" s="224"/>
      <c r="F19" s="224"/>
      <c r="G19" s="224"/>
      <c r="H19" s="224"/>
      <c r="I19" s="224"/>
      <c r="J19" s="50"/>
      <c r="L19" s="4"/>
      <c r="M19" s="51"/>
      <c r="N19" s="22"/>
      <c r="O19" s="51"/>
    </row>
    <row r="20" spans="10:15" ht="10.5" customHeight="1">
      <c r="J20" s="3"/>
      <c r="L20" s="3"/>
      <c r="M20" s="3"/>
      <c r="N20" s="3"/>
      <c r="O20" s="3"/>
    </row>
    <row r="21" spans="2:15" ht="21" customHeight="1">
      <c r="B21" s="42" t="s">
        <v>55</v>
      </c>
      <c r="D21" s="233"/>
      <c r="E21" s="235">
        <f>Finanzierung!G21-SUM(E22:E25)</f>
        <v>0</v>
      </c>
      <c r="F21" s="241"/>
      <c r="G21" s="32"/>
      <c r="J21" s="3"/>
      <c r="L21" s="3"/>
      <c r="M21" s="3"/>
      <c r="N21" s="3"/>
      <c r="O21" s="3"/>
    </row>
    <row r="22" spans="3:15" ht="19.5" customHeight="1">
      <c r="C22" s="285"/>
      <c r="D22" s="286"/>
      <c r="E22" s="224"/>
      <c r="F22" s="224"/>
      <c r="G22" s="224"/>
      <c r="H22" s="224"/>
      <c r="I22" s="224"/>
      <c r="J22" s="50"/>
      <c r="L22" s="4"/>
      <c r="M22" s="51"/>
      <c r="N22" s="22"/>
      <c r="O22" s="51"/>
    </row>
    <row r="23" spans="3:15" ht="19.5" customHeight="1">
      <c r="C23" s="285"/>
      <c r="D23" s="286"/>
      <c r="E23" s="224"/>
      <c r="F23" s="224"/>
      <c r="G23" s="224"/>
      <c r="H23" s="224"/>
      <c r="I23" s="224"/>
      <c r="J23" s="50"/>
      <c r="L23" s="4"/>
      <c r="M23" s="51"/>
      <c r="N23" s="22"/>
      <c r="O23" s="51"/>
    </row>
    <row r="24" spans="3:15" ht="19.5" customHeight="1">
      <c r="C24" s="285"/>
      <c r="D24" s="286"/>
      <c r="E24" s="224"/>
      <c r="F24" s="224"/>
      <c r="G24" s="224"/>
      <c r="H24" s="224"/>
      <c r="I24" s="224"/>
      <c r="J24" s="50"/>
      <c r="L24" s="4"/>
      <c r="M24" s="51"/>
      <c r="N24" s="22"/>
      <c r="O24" s="51"/>
    </row>
    <row r="25" spans="3:15" ht="19.5" customHeight="1">
      <c r="C25" s="285"/>
      <c r="D25" s="286"/>
      <c r="E25" s="224"/>
      <c r="F25" s="224"/>
      <c r="G25" s="224"/>
      <c r="H25" s="224"/>
      <c r="I25" s="224"/>
      <c r="J25" s="50"/>
      <c r="L25" s="4"/>
      <c r="M25" s="51"/>
      <c r="N25" s="22"/>
      <c r="O25" s="51"/>
    </row>
    <row r="26" spans="10:15" ht="11.25" customHeight="1">
      <c r="J26" s="3"/>
      <c r="L26" s="3"/>
      <c r="M26" s="3"/>
      <c r="N26" s="3"/>
      <c r="O26" s="3"/>
    </row>
    <row r="27" spans="2:15" ht="21" customHeight="1">
      <c r="B27" s="42" t="s">
        <v>124</v>
      </c>
      <c r="D27" s="233"/>
      <c r="E27" s="235">
        <f>Finanzierung!G26-SUM(E28:E31)</f>
        <v>0</v>
      </c>
      <c r="F27" s="241"/>
      <c r="G27" s="32"/>
      <c r="J27" s="3"/>
      <c r="L27" s="3"/>
      <c r="M27" s="3"/>
      <c r="N27" s="3"/>
      <c r="O27" s="3"/>
    </row>
    <row r="28" spans="3:15" ht="19.5" customHeight="1">
      <c r="C28" s="285"/>
      <c r="D28" s="286"/>
      <c r="E28" s="224"/>
      <c r="F28" s="224"/>
      <c r="G28" s="224"/>
      <c r="H28" s="224"/>
      <c r="I28" s="224"/>
      <c r="J28" s="50"/>
      <c r="L28" s="4"/>
      <c r="M28" s="51"/>
      <c r="N28" s="22"/>
      <c r="O28" s="51"/>
    </row>
    <row r="29" spans="3:15" ht="19.5" customHeight="1">
      <c r="C29" s="285"/>
      <c r="D29" s="286"/>
      <c r="E29" s="224"/>
      <c r="F29" s="224"/>
      <c r="G29" s="224"/>
      <c r="H29" s="224"/>
      <c r="I29" s="224"/>
      <c r="J29" s="50"/>
      <c r="L29" s="4"/>
      <c r="M29" s="51"/>
      <c r="N29" s="22"/>
      <c r="O29" s="51"/>
    </row>
    <row r="30" spans="3:15" ht="19.5" customHeight="1">
      <c r="C30" s="285"/>
      <c r="D30" s="286"/>
      <c r="E30" s="224"/>
      <c r="F30" s="224"/>
      <c r="G30" s="224"/>
      <c r="H30" s="224"/>
      <c r="I30" s="224"/>
      <c r="J30" s="50"/>
      <c r="L30" s="4"/>
      <c r="M30" s="51"/>
      <c r="N30" s="22"/>
      <c r="O30" s="51"/>
    </row>
    <row r="31" spans="3:15" ht="19.5" customHeight="1">
      <c r="C31" s="285"/>
      <c r="D31" s="286"/>
      <c r="E31" s="224"/>
      <c r="F31" s="224"/>
      <c r="G31" s="224"/>
      <c r="H31" s="224"/>
      <c r="I31" s="224"/>
      <c r="J31" s="50"/>
      <c r="L31" s="4"/>
      <c r="M31" s="51"/>
      <c r="N31" s="22"/>
      <c r="O31" s="51"/>
    </row>
    <row r="32" ht="12" customHeight="1"/>
    <row r="33" ht="18" customHeight="1"/>
    <row r="34" spans="1:2" ht="24.75" customHeight="1">
      <c r="A34" s="140" t="s">
        <v>82</v>
      </c>
      <c r="B34" s="140"/>
    </row>
    <row r="35" ht="10.5" customHeight="1">
      <c r="B35" s="140"/>
    </row>
    <row r="36" spans="2:8" ht="26.25" customHeight="1">
      <c r="B36" s="140"/>
      <c r="C36" s="141" t="s">
        <v>0</v>
      </c>
      <c r="D36" s="65"/>
      <c r="E36" s="72"/>
      <c r="F36" s="149" t="s">
        <v>51</v>
      </c>
      <c r="G36" s="72"/>
      <c r="H36" s="142" t="s">
        <v>52</v>
      </c>
    </row>
    <row r="37" spans="3:8" ht="22.5" customHeight="1">
      <c r="C37" s="141" t="s">
        <v>92</v>
      </c>
      <c r="D37" s="65"/>
      <c r="E37" s="72"/>
      <c r="F37" s="240" t="s">
        <v>41</v>
      </c>
      <c r="G37" s="72"/>
      <c r="H37" s="217">
        <v>0.03</v>
      </c>
    </row>
    <row r="38" ht="7.5" customHeight="1">
      <c r="G38" s="4"/>
    </row>
    <row r="39" spans="3:8" ht="22.5" customHeight="1">
      <c r="C39" s="141" t="s">
        <v>43</v>
      </c>
      <c r="D39" s="65"/>
      <c r="E39" s="72"/>
      <c r="F39" s="218">
        <v>30</v>
      </c>
      <c r="G39" s="72"/>
      <c r="H39" s="217">
        <v>0.03</v>
      </c>
    </row>
    <row r="40" ht="7.5" customHeight="1">
      <c r="G40" s="4"/>
    </row>
    <row r="41" spans="3:17" ht="18" customHeight="1">
      <c r="C41" s="141" t="s">
        <v>125</v>
      </c>
      <c r="D41" s="65"/>
      <c r="E41" s="72"/>
      <c r="F41" s="218">
        <v>15</v>
      </c>
      <c r="G41" s="72"/>
      <c r="H41" s="217">
        <v>0.03</v>
      </c>
      <c r="Q41" s="223"/>
    </row>
    <row r="42" ht="7.5" customHeight="1">
      <c r="G42" s="4"/>
    </row>
    <row r="43" spans="3:8" ht="18" customHeight="1">
      <c r="C43" s="141" t="s">
        <v>25</v>
      </c>
      <c r="D43" s="65"/>
      <c r="E43" s="72"/>
      <c r="F43" s="218">
        <v>10</v>
      </c>
      <c r="G43" s="72"/>
      <c r="H43" s="217">
        <v>0.03</v>
      </c>
    </row>
    <row r="44" ht="7.5" customHeight="1">
      <c r="G44" s="4"/>
    </row>
    <row r="45" spans="3:8" ht="18" customHeight="1">
      <c r="C45" s="141" t="s">
        <v>122</v>
      </c>
      <c r="D45" s="65"/>
      <c r="E45" s="72"/>
      <c r="F45" s="218">
        <v>100</v>
      </c>
      <c r="G45" s="72"/>
      <c r="H45" s="217">
        <v>0.03</v>
      </c>
    </row>
    <row r="46" ht="18" customHeight="1"/>
    <row r="47" spans="1:11" ht="21.75" customHeight="1">
      <c r="A47" s="27" t="s">
        <v>58</v>
      </c>
      <c r="B47" s="29"/>
      <c r="C47" s="28"/>
      <c r="D47" s="50"/>
      <c r="E47" s="50"/>
      <c r="F47" s="4"/>
      <c r="G47" s="46"/>
      <c r="H47" s="4"/>
      <c r="I47" s="3"/>
      <c r="J47" s="3"/>
      <c r="K47" s="3"/>
    </row>
    <row r="48" spans="1:11" ht="11.25" customHeight="1">
      <c r="A48" s="29"/>
      <c r="B48" s="29"/>
      <c r="C48" s="28"/>
      <c r="D48" s="50"/>
      <c r="E48" s="50"/>
      <c r="F48" s="4"/>
      <c r="G48" s="46"/>
      <c r="H48" s="4"/>
      <c r="I48" s="3"/>
      <c r="J48" s="3"/>
      <c r="K48" s="3"/>
    </row>
    <row r="49" spans="5:15" ht="36" customHeight="1">
      <c r="E49" s="48" t="s">
        <v>54</v>
      </c>
      <c r="G49" s="288" t="s">
        <v>73</v>
      </c>
      <c r="H49" s="288"/>
      <c r="I49" s="67" t="s">
        <v>89</v>
      </c>
      <c r="J49" s="172" t="s">
        <v>53</v>
      </c>
      <c r="L49" s="71" t="s">
        <v>86</v>
      </c>
      <c r="M49" s="174" t="s">
        <v>93</v>
      </c>
      <c r="N49" s="71" t="s">
        <v>39</v>
      </c>
      <c r="O49" s="71" t="s">
        <v>2</v>
      </c>
    </row>
    <row r="50" spans="2:15" ht="19.5" customHeight="1">
      <c r="B50" s="42" t="s">
        <v>94</v>
      </c>
      <c r="E50" s="75">
        <f>Finanzierung!G6</f>
        <v>0</v>
      </c>
      <c r="F50" s="65"/>
      <c r="G50" s="287">
        <f>E50*H37%*100</f>
        <v>0</v>
      </c>
      <c r="H50" s="287"/>
      <c r="I50" s="187">
        <f>SUM(Finanzierung!O6:O7)</f>
        <v>0</v>
      </c>
      <c r="J50" s="152" t="s">
        <v>41</v>
      </c>
      <c r="L50" s="31"/>
      <c r="M50" s="66"/>
      <c r="N50" s="70"/>
      <c r="O50" s="66"/>
    </row>
    <row r="51" spans="9:13" ht="7.5" customHeight="1">
      <c r="I51" s="4"/>
      <c r="J51" s="3"/>
      <c r="M51" s="175"/>
    </row>
    <row r="52" spans="2:15" ht="19.5" customHeight="1">
      <c r="B52" s="42" t="s">
        <v>56</v>
      </c>
      <c r="E52" s="75">
        <f>Finanzierung!G11</f>
        <v>0</v>
      </c>
      <c r="F52" s="65"/>
      <c r="G52" s="287">
        <f>IF(O52=0,0,IF(O52="","",O52-M52))</f>
        <v>0</v>
      </c>
      <c r="H52" s="287"/>
      <c r="I52" s="187">
        <f>SUM(Finanzierung!O11:O12)</f>
        <v>0</v>
      </c>
      <c r="J52" s="152">
        <f>Finanzierung!F11/L52</f>
        <v>0</v>
      </c>
      <c r="L52" s="31">
        <f>F39</f>
        <v>30</v>
      </c>
      <c r="M52" s="66">
        <f>E52/L52</f>
        <v>0</v>
      </c>
      <c r="N52" s="70">
        <f>H39</f>
        <v>0.03</v>
      </c>
      <c r="O52" s="66">
        <f>IF(E52="",0,IF(E52=0,0,-PMT(N52,L52,E52)))</f>
        <v>0</v>
      </c>
    </row>
    <row r="53" spans="9:13" ht="7.5" customHeight="1">
      <c r="I53" s="4"/>
      <c r="J53" s="3"/>
      <c r="M53" s="175"/>
    </row>
    <row r="54" spans="2:15" ht="19.5" customHeight="1">
      <c r="B54" s="42" t="s">
        <v>126</v>
      </c>
      <c r="E54" s="75">
        <f>Finanzierung!G16</f>
        <v>0</v>
      </c>
      <c r="F54" s="65"/>
      <c r="G54" s="287">
        <f>IF(O54=0,0,IF(O54="","",O54-M54))</f>
        <v>0</v>
      </c>
      <c r="H54" s="287"/>
      <c r="I54" s="187">
        <f>SUM(Finanzierung!O16:O17)</f>
        <v>0</v>
      </c>
      <c r="J54" s="152">
        <f>Finanzierung!F16/L54</f>
        <v>0</v>
      </c>
      <c r="L54" s="31">
        <f>F41</f>
        <v>15</v>
      </c>
      <c r="M54" s="66">
        <f>E54/L54</f>
        <v>0</v>
      </c>
      <c r="N54" s="70">
        <f>H41</f>
        <v>0.03</v>
      </c>
      <c r="O54" s="66">
        <f>IF(E54="",0,IF(E54=0,0,-PMT(N54,L54,E54)))</f>
        <v>0</v>
      </c>
    </row>
    <row r="55" spans="9:13" ht="10.5" customHeight="1">
      <c r="I55" s="4"/>
      <c r="J55" s="3"/>
      <c r="M55" s="175"/>
    </row>
    <row r="56" spans="2:16" ht="19.5" customHeight="1">
      <c r="B56" s="42" t="s">
        <v>57</v>
      </c>
      <c r="E56" s="75">
        <f>Finanzierung!G21</f>
        <v>0</v>
      </c>
      <c r="F56" s="65"/>
      <c r="G56" s="287">
        <f>IF(O56=0,0,IF(O56="","",O56-M56))</f>
        <v>0</v>
      </c>
      <c r="H56" s="287"/>
      <c r="I56" s="187">
        <f>SUM(Finanzierung!O21:O22)</f>
        <v>0</v>
      </c>
      <c r="J56" s="152">
        <f>Finanzierung!F21/L56</f>
        <v>0</v>
      </c>
      <c r="L56" s="31">
        <f>F43</f>
        <v>10</v>
      </c>
      <c r="M56" s="66">
        <f>E56/L56</f>
        <v>0</v>
      </c>
      <c r="N56" s="70">
        <f>H43</f>
        <v>0.03</v>
      </c>
      <c r="O56" s="75">
        <f>IF(E56="",0,IF(E56=0,0,-PMT(N56,L56,E56)))</f>
        <v>0</v>
      </c>
      <c r="P56" s="3"/>
    </row>
    <row r="57" spans="9:13" ht="11.25" customHeight="1">
      <c r="I57" s="4"/>
      <c r="J57" s="3"/>
      <c r="M57" s="175"/>
    </row>
    <row r="58" spans="2:15" ht="19.5" customHeight="1">
      <c r="B58" s="42" t="s">
        <v>127</v>
      </c>
      <c r="E58" s="75">
        <f>Finanzierung!G26</f>
        <v>0</v>
      </c>
      <c r="F58" s="65"/>
      <c r="G58" s="287">
        <f>IF(O58=0,0,IF(O58="","",O58-M58))</f>
        <v>0</v>
      </c>
      <c r="H58" s="287"/>
      <c r="I58" s="187">
        <f>SUM(Finanzierung!O26:O27)</f>
        <v>0</v>
      </c>
      <c r="J58" s="152">
        <f>Finanzierung!F26/L58</f>
        <v>0</v>
      </c>
      <c r="L58" s="31">
        <f>F45</f>
        <v>100</v>
      </c>
      <c r="M58" s="66">
        <f>E58/L58</f>
        <v>0</v>
      </c>
      <c r="N58" s="70">
        <f>H45</f>
        <v>0.03</v>
      </c>
      <c r="O58" s="66">
        <f>IF(E58="",0,IF(E58=0,0,-PMT(N58,L58,E58)))</f>
        <v>0</v>
      </c>
    </row>
    <row r="59" ht="14.25" customHeight="1"/>
    <row r="60" spans="7:10" ht="14.25" customHeight="1">
      <c r="G60" s="175"/>
      <c r="I60" s="237"/>
      <c r="J60" s="238"/>
    </row>
  </sheetData>
  <sheetProtection password="DC81" sheet="1" objects="1" scenarios="1" selectLockedCells="1"/>
  <mergeCells count="24">
    <mergeCell ref="A1:I1"/>
    <mergeCell ref="G49:H49"/>
    <mergeCell ref="C7:D7"/>
    <mergeCell ref="C11:D11"/>
    <mergeCell ref="C12:D12"/>
    <mergeCell ref="G56:H56"/>
    <mergeCell ref="G58:H58"/>
    <mergeCell ref="G52:H52"/>
    <mergeCell ref="G54:H54"/>
    <mergeCell ref="G50:H50"/>
    <mergeCell ref="C23:D23"/>
    <mergeCell ref="C24:D24"/>
    <mergeCell ref="C25:D25"/>
    <mergeCell ref="C28:D28"/>
    <mergeCell ref="C10:D10"/>
    <mergeCell ref="C19:D19"/>
    <mergeCell ref="C22:D22"/>
    <mergeCell ref="C29:D29"/>
    <mergeCell ref="C30:D30"/>
    <mergeCell ref="C31:D31"/>
    <mergeCell ref="C13:D13"/>
    <mergeCell ref="C16:D16"/>
    <mergeCell ref="C17:D17"/>
    <mergeCell ref="C18:D18"/>
  </mergeCells>
  <printOptions/>
  <pageMargins left="0.7874015748031497" right="0" top="0.1968503937007874" bottom="0.35433070866141736" header="0.1968503937007874" footer="0.1968503937007874"/>
  <pageSetup blackAndWhite="1" horizontalDpi="600" verticalDpi="600" orientation="landscape" paperSize="9" r:id="rId4"/>
  <headerFooter alignWithMargins="0">
    <oddHeader>&amp;R&amp;G</oddHeader>
    <oddFooter>&amp;R© LK Steiermark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0">
    <tabColor indexed="43"/>
  </sheetPr>
  <dimension ref="A1:S25"/>
  <sheetViews>
    <sheetView showRowColHeaders="0" zoomScalePageLayoutView="0" workbookViewId="0" topLeftCell="A1">
      <selection activeCell="J23" sqref="J23:K25"/>
    </sheetView>
  </sheetViews>
  <sheetFormatPr defaultColWidth="9.00390625" defaultRowHeight="19.5" customHeight="1"/>
  <cols>
    <col min="1" max="1" width="3.28125" style="5" customWidth="1"/>
    <col min="2" max="16384" width="9.00390625" style="5" customWidth="1"/>
  </cols>
  <sheetData>
    <row r="1" spans="1:17" ht="19.5" customHeight="1">
      <c r="A1" s="291" t="s">
        <v>101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9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1" ht="19.5" customHeight="1">
      <c r="A3" s="179" t="s">
        <v>103</v>
      </c>
      <c r="K3" s="178"/>
    </row>
    <row r="4" spans="1:11" ht="11.25" customHeight="1" thickBot="1">
      <c r="A4" s="179"/>
      <c r="K4" s="178"/>
    </row>
    <row r="5" spans="2:17" ht="29.25" customHeight="1">
      <c r="B5" s="180" t="s">
        <v>27</v>
      </c>
      <c r="C5" s="9"/>
      <c r="D5" s="9"/>
      <c r="E5" s="302" t="s">
        <v>95</v>
      </c>
      <c r="F5" s="302"/>
      <c r="G5" s="302"/>
      <c r="H5" s="302" t="s">
        <v>98</v>
      </c>
      <c r="I5" s="302"/>
      <c r="J5" s="302" t="s">
        <v>110</v>
      </c>
      <c r="K5" s="302"/>
      <c r="L5" s="302" t="s">
        <v>96</v>
      </c>
      <c r="M5" s="302"/>
      <c r="N5" s="302" t="s">
        <v>97</v>
      </c>
      <c r="O5" s="302"/>
      <c r="P5" s="302" t="s">
        <v>129</v>
      </c>
      <c r="Q5" s="314"/>
    </row>
    <row r="6" spans="2:17" ht="24" customHeight="1">
      <c r="B6" s="293"/>
      <c r="C6" s="294"/>
      <c r="D6" s="294"/>
      <c r="E6" s="295"/>
      <c r="F6" s="296"/>
      <c r="G6" s="297"/>
      <c r="H6" s="298"/>
      <c r="I6" s="299"/>
      <c r="J6" s="298"/>
      <c r="K6" s="299"/>
      <c r="L6" s="300">
        <f>IF(J6+H6&lt;='Erlöse und Kosten'!$G$4,0,IF(H6&gt;'Erlöse und Kosten'!$G$4,0,'AFA Berechnung'!E6/'AFA Berechnung'!J6))</f>
        <v>0</v>
      </c>
      <c r="M6" s="301"/>
      <c r="N6" s="289">
        <f>IF(J6+H6&lt;='Erlöse und Kosten'!$G$4,0,IF(H6&gt;'Erlöse und Kosten'!$G$4,0,E6/2*Eigenkapital!$H$39))</f>
        <v>0</v>
      </c>
      <c r="O6" s="289"/>
      <c r="P6" s="289">
        <f>E6/2*'Erlöse und Kosten'!$D$60</f>
        <v>0</v>
      </c>
      <c r="Q6" s="290"/>
    </row>
    <row r="7" spans="2:17" ht="24" customHeight="1">
      <c r="B7" s="293"/>
      <c r="C7" s="294"/>
      <c r="D7" s="294"/>
      <c r="E7" s="295"/>
      <c r="F7" s="296"/>
      <c r="G7" s="297"/>
      <c r="H7" s="298"/>
      <c r="I7" s="299"/>
      <c r="J7" s="298"/>
      <c r="K7" s="299"/>
      <c r="L7" s="300">
        <f>IF(J7+H7&lt;='Erlöse und Kosten'!$G$4,0,IF(H7&gt;'Erlöse und Kosten'!$G$4,0,'AFA Berechnung'!E7/'AFA Berechnung'!J7))</f>
        <v>0</v>
      </c>
      <c r="M7" s="301"/>
      <c r="N7" s="289">
        <f>IF(J7+H7&lt;='Erlöse und Kosten'!$G$4,0,IF(H7&gt;'Erlöse und Kosten'!$G$4,0,E7/2*Eigenkapital!$H$39))</f>
        <v>0</v>
      </c>
      <c r="O7" s="289"/>
      <c r="P7" s="289">
        <f>E7/2*'Erlöse und Kosten'!$D$60</f>
        <v>0</v>
      </c>
      <c r="Q7" s="290"/>
    </row>
    <row r="8" spans="2:17" ht="24" customHeight="1">
      <c r="B8" s="293"/>
      <c r="C8" s="294"/>
      <c r="D8" s="294"/>
      <c r="E8" s="295"/>
      <c r="F8" s="296"/>
      <c r="G8" s="297"/>
      <c r="H8" s="298"/>
      <c r="I8" s="299"/>
      <c r="J8" s="298"/>
      <c r="K8" s="299"/>
      <c r="L8" s="300">
        <f>IF(J8+H8&lt;='Erlöse und Kosten'!$G$4,0,IF(H8&gt;'Erlöse und Kosten'!$G$4,0,'AFA Berechnung'!E8/'AFA Berechnung'!J8))</f>
        <v>0</v>
      </c>
      <c r="M8" s="301"/>
      <c r="N8" s="289">
        <f>IF(J8+H8&lt;='Erlöse und Kosten'!$G$4,0,IF(H8&gt;'Erlöse und Kosten'!$G$4,0,E8/2*Eigenkapital!$H$39))</f>
        <v>0</v>
      </c>
      <c r="O8" s="289"/>
      <c r="P8" s="289">
        <f>E8/2*'Erlöse und Kosten'!$D$60</f>
        <v>0</v>
      </c>
      <c r="Q8" s="290"/>
    </row>
    <row r="9" spans="2:17" ht="24" customHeight="1">
      <c r="B9" s="293"/>
      <c r="C9" s="294"/>
      <c r="D9" s="294"/>
      <c r="E9" s="295"/>
      <c r="F9" s="296"/>
      <c r="G9" s="297"/>
      <c r="H9" s="298"/>
      <c r="I9" s="299"/>
      <c r="J9" s="298"/>
      <c r="K9" s="299"/>
      <c r="L9" s="300">
        <f>IF(J9+H9&lt;='Erlöse und Kosten'!$G$4,0,IF(H9&gt;'Erlöse und Kosten'!$G$4,0,'AFA Berechnung'!E9/'AFA Berechnung'!J9))</f>
        <v>0</v>
      </c>
      <c r="M9" s="301"/>
      <c r="N9" s="289">
        <f>IF(J9+H9&lt;='Erlöse und Kosten'!$G$4,0,IF(H9&gt;'Erlöse und Kosten'!$G$4,0,E9/2*Eigenkapital!$H$39))</f>
        <v>0</v>
      </c>
      <c r="O9" s="289"/>
      <c r="P9" s="289">
        <f>E9/2*'Erlöse und Kosten'!$D$60</f>
        <v>0</v>
      </c>
      <c r="Q9" s="290"/>
    </row>
    <row r="10" spans="2:17" ht="24" customHeight="1">
      <c r="B10" s="293"/>
      <c r="C10" s="294"/>
      <c r="D10" s="294"/>
      <c r="E10" s="295"/>
      <c r="F10" s="296"/>
      <c r="G10" s="297"/>
      <c r="H10" s="298"/>
      <c r="I10" s="299"/>
      <c r="J10" s="298"/>
      <c r="K10" s="299"/>
      <c r="L10" s="300">
        <f>IF(J10+H10&lt;='Erlöse und Kosten'!$G$4,0,IF(H10&gt;'Erlöse und Kosten'!$G$4,0,'AFA Berechnung'!E10/'AFA Berechnung'!J10))</f>
        <v>0</v>
      </c>
      <c r="M10" s="301"/>
      <c r="N10" s="289">
        <f>IF(J10+H10&lt;='Erlöse und Kosten'!$G$4,0,IF(H10&gt;'Erlöse und Kosten'!$G$4,0,E10/2*Eigenkapital!$H$39))</f>
        <v>0</v>
      </c>
      <c r="O10" s="289"/>
      <c r="P10" s="289">
        <f>E10/2*'Erlöse und Kosten'!$D$60</f>
        <v>0</v>
      </c>
      <c r="Q10" s="290"/>
    </row>
    <row r="11" spans="2:17" ht="24" customHeight="1">
      <c r="B11" s="293"/>
      <c r="C11" s="294"/>
      <c r="D11" s="294"/>
      <c r="E11" s="295"/>
      <c r="F11" s="296"/>
      <c r="G11" s="297"/>
      <c r="H11" s="298"/>
      <c r="I11" s="299"/>
      <c r="J11" s="298"/>
      <c r="K11" s="299"/>
      <c r="L11" s="300">
        <f>IF(J11+H11&lt;='Erlöse und Kosten'!$G$4,0,IF(H11&gt;'Erlöse und Kosten'!$G$4,0,'AFA Berechnung'!E11/'AFA Berechnung'!J11))</f>
        <v>0</v>
      </c>
      <c r="M11" s="301"/>
      <c r="N11" s="289">
        <f>IF(J11+H11&lt;='Erlöse und Kosten'!$G$4,0,IF(H11&gt;'Erlöse und Kosten'!$G$4,0,E11/2*Eigenkapital!$H$39))</f>
        <v>0</v>
      </c>
      <c r="O11" s="289"/>
      <c r="P11" s="289">
        <f>E11/2*'Erlöse und Kosten'!$D$60</f>
        <v>0</v>
      </c>
      <c r="Q11" s="290"/>
    </row>
    <row r="12" spans="2:17" ht="24" customHeight="1">
      <c r="B12" s="293"/>
      <c r="C12" s="294"/>
      <c r="D12" s="294"/>
      <c r="E12" s="295"/>
      <c r="F12" s="296"/>
      <c r="G12" s="297"/>
      <c r="H12" s="298"/>
      <c r="I12" s="299"/>
      <c r="J12" s="298"/>
      <c r="K12" s="299"/>
      <c r="L12" s="300">
        <f>IF(J12+H12&lt;='Erlöse und Kosten'!$G$4,0,IF(H12&gt;'Erlöse und Kosten'!$G$4,0,'AFA Berechnung'!E12/'AFA Berechnung'!J12))</f>
        <v>0</v>
      </c>
      <c r="M12" s="301"/>
      <c r="N12" s="289">
        <f>IF(J12+H12&lt;='Erlöse und Kosten'!$G$4,0,IF(H12&gt;'Erlöse und Kosten'!$G$4,0,E12/2*Eigenkapital!$H$39))</f>
        <v>0</v>
      </c>
      <c r="O12" s="289"/>
      <c r="P12" s="289">
        <f>E12/2*'Erlöse und Kosten'!$D$60</f>
        <v>0</v>
      </c>
      <c r="Q12" s="290"/>
    </row>
    <row r="13" spans="2:17" ht="24" customHeight="1" thickBot="1">
      <c r="B13" s="305"/>
      <c r="C13" s="306"/>
      <c r="D13" s="306"/>
      <c r="E13" s="307"/>
      <c r="F13" s="308"/>
      <c r="G13" s="309"/>
      <c r="H13" s="310"/>
      <c r="I13" s="311"/>
      <c r="J13" s="310"/>
      <c r="K13" s="311"/>
      <c r="L13" s="312">
        <f>IF(J13+H13&lt;='Erlöse und Kosten'!$G$4,0,IF(H13&gt;'Erlöse und Kosten'!$G$4,0,'AFA Berechnung'!E13/'AFA Berechnung'!J13))</f>
        <v>0</v>
      </c>
      <c r="M13" s="313"/>
      <c r="N13" s="303">
        <f>IF(J13+H13&lt;='Erlöse und Kosten'!$G$4,0,IF(H13&gt;'Erlöse und Kosten'!$G$4,0,E13/2*Eigenkapital!$H$39))</f>
        <v>0</v>
      </c>
      <c r="O13" s="303"/>
      <c r="P13" s="303">
        <f>E13/2*'Erlöse und Kosten'!$D$60</f>
        <v>0</v>
      </c>
      <c r="Q13" s="304"/>
    </row>
    <row r="15" spans="1:19" ht="19.5" customHeight="1">
      <c r="A15" s="179" t="s">
        <v>128</v>
      </c>
      <c r="S15" s="173"/>
    </row>
    <row r="16" ht="10.5" customHeight="1" thickBot="1"/>
    <row r="17" spans="2:17" ht="29.25" customHeight="1">
      <c r="B17" s="180" t="s">
        <v>27</v>
      </c>
      <c r="C17" s="9"/>
      <c r="D17" s="9"/>
      <c r="E17" s="302" t="s">
        <v>95</v>
      </c>
      <c r="F17" s="302"/>
      <c r="G17" s="302"/>
      <c r="H17" s="302" t="s">
        <v>98</v>
      </c>
      <c r="I17" s="302"/>
      <c r="J17" s="302" t="str">
        <f>J5</f>
        <v>Nutzungsdauer gesamt in Jahren</v>
      </c>
      <c r="K17" s="302"/>
      <c r="L17" s="302" t="s">
        <v>96</v>
      </c>
      <c r="M17" s="302"/>
      <c r="N17" s="302" t="s">
        <v>97</v>
      </c>
      <c r="O17" s="302"/>
      <c r="P17" s="302" t="s">
        <v>104</v>
      </c>
      <c r="Q17" s="314"/>
    </row>
    <row r="18" spans="2:17" ht="23.25" customHeight="1">
      <c r="B18" s="293"/>
      <c r="C18" s="294"/>
      <c r="D18" s="294"/>
      <c r="E18" s="295"/>
      <c r="F18" s="296"/>
      <c r="G18" s="297"/>
      <c r="H18" s="298"/>
      <c r="I18" s="299"/>
      <c r="J18" s="298"/>
      <c r="K18" s="299"/>
      <c r="L18" s="300">
        <f>IF(J18+H18&lt;='Erlöse und Kosten'!$G$4,0,IF(H18&gt;'Erlöse und Kosten'!$G$4,0,'AFA Berechnung'!E18/'AFA Berechnung'!J18))</f>
        <v>0</v>
      </c>
      <c r="M18" s="301"/>
      <c r="N18" s="289">
        <f>IF(J18+H18&lt;='Erlöse und Kosten'!$G$4,0,IF(H18&gt;'Erlöse und Kosten'!$G$4,0,E18/2*Eigenkapital!$H$41))</f>
        <v>0</v>
      </c>
      <c r="O18" s="289"/>
      <c r="P18" s="289">
        <f>IF(J18+H18&lt;='Erlöse und Kosten'!$G$4,0,IF(H18&gt;'Erlöse und Kosten'!$G$4,0,IF(J18+H18='Erlöse und Kosten'!$G$4,L18*'Erlöse und Kosten'!$D$62,IF(J18+H18&gt;'Erlöse und Kosten'!$G$4,(E18-(('Erlöse und Kosten'!$G$4-H18)*L18))*'Erlöse und Kosten'!$D$62))))</f>
        <v>0</v>
      </c>
      <c r="Q18" s="290"/>
    </row>
    <row r="19" spans="2:17" ht="23.25" customHeight="1">
      <c r="B19" s="293"/>
      <c r="C19" s="294"/>
      <c r="D19" s="294"/>
      <c r="E19" s="295"/>
      <c r="F19" s="296"/>
      <c r="G19" s="297"/>
      <c r="H19" s="298"/>
      <c r="I19" s="299"/>
      <c r="J19" s="298"/>
      <c r="K19" s="299"/>
      <c r="L19" s="300">
        <f>IF(J19+H19&lt;='Erlöse und Kosten'!$G$4,0,IF(H19&gt;'Erlöse und Kosten'!$G$4,0,'AFA Berechnung'!E19/'AFA Berechnung'!J19))</f>
        <v>0</v>
      </c>
      <c r="M19" s="301"/>
      <c r="N19" s="289">
        <f>IF(J19+H19&lt;='Erlöse und Kosten'!$G$4,0,IF(H19&gt;'Erlöse und Kosten'!$G$4,0,E19/2*Eigenkapital!$H$41))</f>
        <v>0</v>
      </c>
      <c r="O19" s="289"/>
      <c r="P19" s="289">
        <f>IF(J19+H19&lt;='Erlöse und Kosten'!$G$4,0,IF(H19&gt;'Erlöse und Kosten'!$G$4,0,IF(J19+H19='Erlöse und Kosten'!$G$4,L19*'Erlöse und Kosten'!$D$62,IF(J19+H19&gt;'Erlöse und Kosten'!$G$4,(E19-(('Erlöse und Kosten'!$G$4-H19)*L19))*'Erlöse und Kosten'!$D$62))))</f>
        <v>0</v>
      </c>
      <c r="Q19" s="290"/>
    </row>
    <row r="20" spans="2:17" ht="23.25" customHeight="1">
      <c r="B20" s="293"/>
      <c r="C20" s="294"/>
      <c r="D20" s="294"/>
      <c r="E20" s="295"/>
      <c r="F20" s="296"/>
      <c r="G20" s="297"/>
      <c r="H20" s="298"/>
      <c r="I20" s="299"/>
      <c r="J20" s="298"/>
      <c r="K20" s="299"/>
      <c r="L20" s="300">
        <f>IF(J20+H20&lt;='Erlöse und Kosten'!$G$4,0,IF(H20&gt;'Erlöse und Kosten'!$G$4,0,'AFA Berechnung'!E20/'AFA Berechnung'!J20))</f>
        <v>0</v>
      </c>
      <c r="M20" s="301"/>
      <c r="N20" s="289">
        <f>IF(J20+H20&lt;='Erlöse und Kosten'!$G$4,0,IF(H20&gt;'Erlöse und Kosten'!$G$4,0,E20/2*Eigenkapital!$H$41))</f>
        <v>0</v>
      </c>
      <c r="O20" s="289"/>
      <c r="P20" s="289">
        <f>IF(J20+H20&lt;='Erlöse und Kosten'!$G$4,0,IF(H20&gt;'Erlöse und Kosten'!$G$4,0,IF(J20+H20='Erlöse und Kosten'!$G$4,L20*'Erlöse und Kosten'!$D$62,IF(J20+H20&gt;'Erlöse und Kosten'!$G$4,(E20-(('Erlöse und Kosten'!$G$4-H20)*L20))*'Erlöse und Kosten'!$D$62))))</f>
        <v>0</v>
      </c>
      <c r="Q20" s="290"/>
    </row>
    <row r="21" spans="2:17" ht="23.25" customHeight="1">
      <c r="B21" s="293"/>
      <c r="C21" s="294"/>
      <c r="D21" s="294"/>
      <c r="E21" s="295"/>
      <c r="F21" s="296"/>
      <c r="G21" s="297"/>
      <c r="H21" s="298"/>
      <c r="I21" s="299"/>
      <c r="J21" s="298"/>
      <c r="K21" s="299"/>
      <c r="L21" s="300">
        <f>IF(J21+H21&lt;='Erlöse und Kosten'!$G$4,0,IF(H21&gt;'Erlöse und Kosten'!$G$4,0,'AFA Berechnung'!E21/'AFA Berechnung'!J21))</f>
        <v>0</v>
      </c>
      <c r="M21" s="301"/>
      <c r="N21" s="289">
        <f>IF(J21+H21&lt;='Erlöse und Kosten'!$G$4,0,IF(H21&gt;'Erlöse und Kosten'!$G$4,0,E21/2*Eigenkapital!$H$41))</f>
        <v>0</v>
      </c>
      <c r="O21" s="289"/>
      <c r="P21" s="289">
        <f>IF(J21+H21&lt;='Erlöse und Kosten'!$G$4,0,IF(H21&gt;'Erlöse und Kosten'!$G$4,0,IF(J21+H21='Erlöse und Kosten'!$G$4,L21*'Erlöse und Kosten'!$D$62,IF(J21+H21&gt;'Erlöse und Kosten'!$G$4,(E21-(('Erlöse und Kosten'!$G$4-H21)*L21))*'Erlöse und Kosten'!$D$62))))</f>
        <v>0</v>
      </c>
      <c r="Q21" s="290"/>
    </row>
    <row r="22" spans="2:17" ht="23.25" customHeight="1">
      <c r="B22" s="293"/>
      <c r="C22" s="294"/>
      <c r="D22" s="294"/>
      <c r="E22" s="295"/>
      <c r="F22" s="296"/>
      <c r="G22" s="297"/>
      <c r="H22" s="298"/>
      <c r="I22" s="299"/>
      <c r="J22" s="298"/>
      <c r="K22" s="299"/>
      <c r="L22" s="300">
        <f>IF(J22+H22&lt;='Erlöse und Kosten'!$G$4,0,IF(H22&gt;'Erlöse und Kosten'!$G$4,0,'AFA Berechnung'!E22/'AFA Berechnung'!J22))</f>
        <v>0</v>
      </c>
      <c r="M22" s="301"/>
      <c r="N22" s="289">
        <f>IF(J22+H22&lt;='Erlöse und Kosten'!$G$4,0,IF(H22&gt;'Erlöse und Kosten'!$G$4,0,E22/2*Eigenkapital!$H$41))</f>
        <v>0</v>
      </c>
      <c r="O22" s="289"/>
      <c r="P22" s="289">
        <f>IF(J22+H22&lt;='Erlöse und Kosten'!$G$4,0,IF(H22&gt;'Erlöse und Kosten'!$G$4,0,IF(J22+H22='Erlöse und Kosten'!$G$4,L22*'Erlöse und Kosten'!$D$62,IF(J22+H22&gt;'Erlöse und Kosten'!$G$4,(E22-(('Erlöse und Kosten'!$G$4-H22)*L22))*'Erlöse und Kosten'!$D$62))))</f>
        <v>0</v>
      </c>
      <c r="Q22" s="290"/>
    </row>
    <row r="23" spans="2:17" ht="23.25" customHeight="1">
      <c r="B23" s="293"/>
      <c r="C23" s="294"/>
      <c r="D23" s="294"/>
      <c r="E23" s="295"/>
      <c r="F23" s="296"/>
      <c r="G23" s="297"/>
      <c r="H23" s="298"/>
      <c r="I23" s="299"/>
      <c r="J23" s="298"/>
      <c r="K23" s="299"/>
      <c r="L23" s="300">
        <f>IF(J23+H23&lt;='Erlöse und Kosten'!$G$4,0,IF(H23&gt;'Erlöse und Kosten'!$G$4,0,'AFA Berechnung'!E23/'AFA Berechnung'!J23))</f>
        <v>0</v>
      </c>
      <c r="M23" s="301"/>
      <c r="N23" s="289">
        <f>IF(J23+H23&lt;='Erlöse und Kosten'!$G$4,0,IF(H23&gt;'Erlöse und Kosten'!$G$4,0,E23/2*Eigenkapital!$H$41))</f>
        <v>0</v>
      </c>
      <c r="O23" s="289"/>
      <c r="P23" s="289">
        <f>IF(J23+H23&lt;='Erlöse und Kosten'!$G$4,0,IF(H23&gt;'Erlöse und Kosten'!$G$4,0,IF(J23+H23='Erlöse und Kosten'!$G$4,L23*'Erlöse und Kosten'!$D$62,IF(J23+H23&gt;'Erlöse und Kosten'!$G$4,(E23-(('Erlöse und Kosten'!$G$4-H23)*L23))*'Erlöse und Kosten'!$D$62))))</f>
        <v>0</v>
      </c>
      <c r="Q23" s="290"/>
    </row>
    <row r="24" spans="2:17" ht="23.25" customHeight="1">
      <c r="B24" s="293"/>
      <c r="C24" s="294"/>
      <c r="D24" s="294"/>
      <c r="E24" s="295"/>
      <c r="F24" s="296"/>
      <c r="G24" s="297"/>
      <c r="H24" s="298"/>
      <c r="I24" s="299"/>
      <c r="J24" s="298"/>
      <c r="K24" s="299"/>
      <c r="L24" s="300">
        <f>IF(J24+H24&lt;='Erlöse und Kosten'!$G$4,0,IF(H24&gt;'Erlöse und Kosten'!$G$4,0,'AFA Berechnung'!E24/'AFA Berechnung'!J24))</f>
        <v>0</v>
      </c>
      <c r="M24" s="301"/>
      <c r="N24" s="289">
        <f>IF(J24+H24&lt;='Erlöse und Kosten'!$G$4,0,IF(H24&gt;'Erlöse und Kosten'!$G$4,0,E24/2*Eigenkapital!$H$41))</f>
        <v>0</v>
      </c>
      <c r="O24" s="289"/>
      <c r="P24" s="289">
        <f>IF(J24+H24&lt;='Erlöse und Kosten'!$G$4,0,IF(H24&gt;'Erlöse und Kosten'!$G$4,0,IF(J24+H24='Erlöse und Kosten'!$G$4,L24*'Erlöse und Kosten'!$D$62,IF(J24+H24&gt;'Erlöse und Kosten'!$G$4,(E24-(('Erlöse und Kosten'!$G$4-H24)*L24))*'Erlöse und Kosten'!$D$62))))</f>
        <v>0</v>
      </c>
      <c r="Q24" s="290"/>
    </row>
    <row r="25" spans="2:17" ht="23.25" customHeight="1" thickBot="1">
      <c r="B25" s="305"/>
      <c r="C25" s="306"/>
      <c r="D25" s="306"/>
      <c r="E25" s="307"/>
      <c r="F25" s="308"/>
      <c r="G25" s="309"/>
      <c r="H25" s="310"/>
      <c r="I25" s="311"/>
      <c r="J25" s="310"/>
      <c r="K25" s="311"/>
      <c r="L25" s="312">
        <f>IF(J25+H25&lt;='Erlöse und Kosten'!$G$4,0,IF(H25&gt;'Erlöse und Kosten'!$G$4,0,'AFA Berechnung'!E25/'AFA Berechnung'!J25))</f>
        <v>0</v>
      </c>
      <c r="M25" s="313"/>
      <c r="N25" s="303">
        <f>IF(J25+H25&lt;='Erlöse und Kosten'!$G$4,0,IF(H25&gt;'Erlöse und Kosten'!$G$4,0,E25/2*Eigenkapital!$H$41))</f>
        <v>0</v>
      </c>
      <c r="O25" s="303"/>
      <c r="P25" s="303">
        <f>IF(J25+H25&lt;='Erlöse und Kosten'!$G$4,0,IF(H25&gt;'Erlöse und Kosten'!$G$4,0,IF(J25+H25='Erlöse und Kosten'!$G$4,L25*'Erlöse und Kosten'!$D$62,IF(J25+H25&gt;'Erlöse und Kosten'!$G$4,(E25-(('Erlöse und Kosten'!$G$4-H25)*L25))*'Erlöse und Kosten'!$D$62))))</f>
        <v>0</v>
      </c>
      <c r="Q25" s="304"/>
    </row>
  </sheetData>
  <sheetProtection password="DC81" sheet="1" objects="1" scenarios="1" selectLockedCells="1"/>
  <mergeCells count="125">
    <mergeCell ref="H20:I20"/>
    <mergeCell ref="J20:K20"/>
    <mergeCell ref="L18:M18"/>
    <mergeCell ref="N13:O13"/>
    <mergeCell ref="N18:O18"/>
    <mergeCell ref="H18:I18"/>
    <mergeCell ref="J18:K18"/>
    <mergeCell ref="P18:Q18"/>
    <mergeCell ref="B19:D19"/>
    <mergeCell ref="E19:G19"/>
    <mergeCell ref="H19:I19"/>
    <mergeCell ref="J19:K19"/>
    <mergeCell ref="L19:M19"/>
    <mergeCell ref="N19:O19"/>
    <mergeCell ref="P19:Q19"/>
    <mergeCell ref="B18:D18"/>
    <mergeCell ref="E18:G18"/>
    <mergeCell ref="P9:Q9"/>
    <mergeCell ref="P5:Q5"/>
    <mergeCell ref="N5:O5"/>
    <mergeCell ref="H17:I17"/>
    <mergeCell ref="J17:K17"/>
    <mergeCell ref="L17:M17"/>
    <mergeCell ref="N17:O17"/>
    <mergeCell ref="P17:Q17"/>
    <mergeCell ref="N11:O11"/>
    <mergeCell ref="N12:O12"/>
    <mergeCell ref="P11:Q11"/>
    <mergeCell ref="P12:Q12"/>
    <mergeCell ref="P13:Q13"/>
    <mergeCell ref="N6:O6"/>
    <mergeCell ref="N7:O7"/>
    <mergeCell ref="N8:O8"/>
    <mergeCell ref="N9:O9"/>
    <mergeCell ref="P6:Q6"/>
    <mergeCell ref="P7:Q7"/>
    <mergeCell ref="P8:Q8"/>
    <mergeCell ref="L11:M11"/>
    <mergeCell ref="L12:M12"/>
    <mergeCell ref="L13:M13"/>
    <mergeCell ref="L6:M6"/>
    <mergeCell ref="L7:M7"/>
    <mergeCell ref="L8:M8"/>
    <mergeCell ref="L5:M5"/>
    <mergeCell ref="J11:K11"/>
    <mergeCell ref="J12:K12"/>
    <mergeCell ref="J13:K13"/>
    <mergeCell ref="J5:K5"/>
    <mergeCell ref="J6:K6"/>
    <mergeCell ref="J7:K7"/>
    <mergeCell ref="J8:K8"/>
    <mergeCell ref="J9:K9"/>
    <mergeCell ref="L9:M9"/>
    <mergeCell ref="B12:D12"/>
    <mergeCell ref="B13:D13"/>
    <mergeCell ref="E8:G8"/>
    <mergeCell ref="E9:G9"/>
    <mergeCell ref="E17:G17"/>
    <mergeCell ref="E11:G11"/>
    <mergeCell ref="E12:G12"/>
    <mergeCell ref="E13:G13"/>
    <mergeCell ref="B6:D6"/>
    <mergeCell ref="E6:G6"/>
    <mergeCell ref="E7:G7"/>
    <mergeCell ref="E5:G5"/>
    <mergeCell ref="H9:I9"/>
    <mergeCell ref="H11:I11"/>
    <mergeCell ref="B9:D9"/>
    <mergeCell ref="B11:D11"/>
    <mergeCell ref="N22:O22"/>
    <mergeCell ref="P22:Q22"/>
    <mergeCell ref="B20:D20"/>
    <mergeCell ref="E20:G20"/>
    <mergeCell ref="B7:D7"/>
    <mergeCell ref="B8:D8"/>
    <mergeCell ref="H7:I7"/>
    <mergeCell ref="H8:I8"/>
    <mergeCell ref="H12:I12"/>
    <mergeCell ref="H13:I13"/>
    <mergeCell ref="H23:I23"/>
    <mergeCell ref="J23:K23"/>
    <mergeCell ref="L23:M23"/>
    <mergeCell ref="N23:O23"/>
    <mergeCell ref="P20:Q20"/>
    <mergeCell ref="B22:D22"/>
    <mergeCell ref="E22:G22"/>
    <mergeCell ref="H22:I22"/>
    <mergeCell ref="J22:K22"/>
    <mergeCell ref="L22:M22"/>
    <mergeCell ref="P23:Q23"/>
    <mergeCell ref="B24:D24"/>
    <mergeCell ref="E24:G24"/>
    <mergeCell ref="H24:I24"/>
    <mergeCell ref="J24:K24"/>
    <mergeCell ref="L24:M24"/>
    <mergeCell ref="N24:O24"/>
    <mergeCell ref="P24:Q24"/>
    <mergeCell ref="B23:D23"/>
    <mergeCell ref="E23:G23"/>
    <mergeCell ref="B25:D25"/>
    <mergeCell ref="E25:G25"/>
    <mergeCell ref="H25:I25"/>
    <mergeCell ref="J25:K25"/>
    <mergeCell ref="L25:M25"/>
    <mergeCell ref="N25:O25"/>
    <mergeCell ref="P25:Q25"/>
    <mergeCell ref="B10:D10"/>
    <mergeCell ref="E10:G10"/>
    <mergeCell ref="H10:I10"/>
    <mergeCell ref="J10:K10"/>
    <mergeCell ref="L10:M10"/>
    <mergeCell ref="N10:O10"/>
    <mergeCell ref="P10:Q10"/>
    <mergeCell ref="L21:M21"/>
    <mergeCell ref="N21:O21"/>
    <mergeCell ref="P21:Q21"/>
    <mergeCell ref="A1:Q2"/>
    <mergeCell ref="B21:D21"/>
    <mergeCell ref="E21:G21"/>
    <mergeCell ref="H21:I21"/>
    <mergeCell ref="J21:K21"/>
    <mergeCell ref="L20:M20"/>
    <mergeCell ref="N20:O20"/>
    <mergeCell ref="H5:I5"/>
    <mergeCell ref="H6:I6"/>
  </mergeCells>
  <printOptions/>
  <pageMargins left="0.3937007874015748" right="0" top="0.31496062992125984" bottom="0.35433070866141736" header="0.1968503937007874" footer="0.1968503937007874"/>
  <pageSetup blackAndWhite="1" horizontalDpi="600" verticalDpi="600" orientation="landscape" paperSize="9" scale="92" r:id="rId4"/>
  <headerFooter alignWithMargins="0">
    <oddHeader>&amp;R&amp;G</oddHeader>
    <oddFooter>&amp;R© LK Steiermark
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>
    <tabColor indexed="43"/>
    <pageSetUpPr fitToPage="1"/>
  </sheetPr>
  <dimension ref="A1:Q70"/>
  <sheetViews>
    <sheetView zoomScalePageLayoutView="0" workbookViewId="0" topLeftCell="A1">
      <selection activeCell="C8" sqref="C8"/>
    </sheetView>
  </sheetViews>
  <sheetFormatPr defaultColWidth="16.57421875" defaultRowHeight="19.5" customHeight="1"/>
  <cols>
    <col min="1" max="1" width="2.8515625" style="5" customWidth="1"/>
    <col min="2" max="2" width="3.00390625" style="5" customWidth="1"/>
    <col min="3" max="3" width="31.7109375" style="5" customWidth="1"/>
    <col min="4" max="4" width="19.421875" style="6" customWidth="1"/>
    <col min="5" max="5" width="13.7109375" style="6" customWidth="1"/>
    <col min="6" max="6" width="15.140625" style="5" customWidth="1"/>
    <col min="7" max="7" width="22.8515625" style="5" customWidth="1"/>
    <col min="8" max="8" width="10.8515625" style="5" customWidth="1"/>
    <col min="9" max="9" width="14.57421875" style="5" customWidth="1"/>
    <col min="10" max="10" width="16.28125" style="5" customWidth="1"/>
    <col min="11" max="11" width="17.140625" style="5" customWidth="1"/>
    <col min="12" max="12" width="15.57421875" style="5" customWidth="1"/>
    <col min="13" max="16384" width="16.57421875" style="5" customWidth="1"/>
  </cols>
  <sheetData>
    <row r="1" spans="1:10" ht="24.75" customHeight="1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6.75" customHeight="1">
      <c r="A2" s="29"/>
      <c r="B2" s="3"/>
      <c r="C2" s="28"/>
      <c r="D2" s="4"/>
      <c r="E2" s="4"/>
      <c r="F2" s="3"/>
      <c r="G2" s="3"/>
      <c r="H2" s="3"/>
      <c r="I2" s="3"/>
      <c r="J2" s="3"/>
      <c r="K2" s="3"/>
      <c r="L2" s="3"/>
    </row>
    <row r="3" spans="1:15" ht="21" customHeight="1" thickBot="1">
      <c r="A3" s="27" t="s">
        <v>66</v>
      </c>
      <c r="B3" s="3"/>
      <c r="C3" s="3"/>
      <c r="D3" s="45"/>
      <c r="E3" s="5"/>
      <c r="G3" s="67"/>
      <c r="H3" s="3"/>
      <c r="I3" s="67"/>
      <c r="J3" s="67"/>
      <c r="K3" s="67"/>
      <c r="L3" s="67"/>
      <c r="M3" s="69"/>
      <c r="N3" s="69"/>
      <c r="O3" s="69"/>
    </row>
    <row r="4" spans="1:12" ht="18.75" customHeight="1" thickBot="1">
      <c r="A4" s="3"/>
      <c r="B4" s="78" t="s">
        <v>75</v>
      </c>
      <c r="C4" s="78"/>
      <c r="D4" s="78"/>
      <c r="F4" s="48" t="s">
        <v>76</v>
      </c>
      <c r="G4" s="225">
        <v>2016</v>
      </c>
      <c r="H4" s="3"/>
      <c r="I4" s="3"/>
      <c r="J4" s="3"/>
      <c r="K4" s="3"/>
      <c r="L4" s="3"/>
    </row>
    <row r="5" spans="1:16" ht="11.25" customHeight="1" thickBot="1">
      <c r="A5" s="3"/>
      <c r="B5" s="3"/>
      <c r="C5" s="3"/>
      <c r="D5" s="51"/>
      <c r="E5" s="51"/>
      <c r="F5" s="50"/>
      <c r="G5" s="50"/>
      <c r="H5" s="3"/>
      <c r="I5" s="4"/>
      <c r="J5" s="51"/>
      <c r="K5" s="22"/>
      <c r="L5" s="51"/>
      <c r="M5" s="6"/>
      <c r="N5" s="6"/>
      <c r="O5" s="6"/>
      <c r="P5" s="6"/>
    </row>
    <row r="6" spans="1:12" ht="36.75" customHeight="1">
      <c r="A6" s="3"/>
      <c r="B6" s="3"/>
      <c r="C6" s="197" t="s">
        <v>60</v>
      </c>
      <c r="D6" s="196" t="s">
        <v>24</v>
      </c>
      <c r="E6" s="83" t="s">
        <v>62</v>
      </c>
      <c r="F6" s="81" t="s">
        <v>61</v>
      </c>
      <c r="G6" s="82" t="s">
        <v>20</v>
      </c>
      <c r="H6" s="3"/>
      <c r="I6" s="4"/>
      <c r="J6" s="51"/>
      <c r="K6" s="22"/>
      <c r="L6" s="51"/>
    </row>
    <row r="7" spans="1:12" ht="17.25" customHeight="1" hidden="1">
      <c r="A7" s="3"/>
      <c r="B7" s="3"/>
      <c r="C7" s="226"/>
      <c r="D7" s="227"/>
      <c r="E7" s="228"/>
      <c r="F7" s="229"/>
      <c r="G7" s="84">
        <f aca="true" t="shared" si="0" ref="G7:G15">D7*F7</f>
        <v>0</v>
      </c>
      <c r="H7" s="3"/>
      <c r="I7" s="4"/>
      <c r="J7" s="51"/>
      <c r="K7" s="22"/>
      <c r="L7" s="51"/>
    </row>
    <row r="8" spans="1:12" ht="17.25" customHeight="1">
      <c r="A8" s="3"/>
      <c r="B8" s="3"/>
      <c r="C8" s="226"/>
      <c r="D8" s="227"/>
      <c r="E8" s="228"/>
      <c r="F8" s="229"/>
      <c r="G8" s="84">
        <f t="shared" si="0"/>
        <v>0</v>
      </c>
      <c r="H8" s="3"/>
      <c r="I8" s="4"/>
      <c r="J8" s="51"/>
      <c r="K8" s="22"/>
      <c r="L8" s="51"/>
    </row>
    <row r="9" spans="1:12" ht="17.25" customHeight="1">
      <c r="A9" s="3"/>
      <c r="B9" s="3"/>
      <c r="C9" s="226"/>
      <c r="D9" s="227"/>
      <c r="E9" s="230"/>
      <c r="F9" s="229"/>
      <c r="G9" s="84">
        <f t="shared" si="0"/>
        <v>0</v>
      </c>
      <c r="H9" s="3"/>
      <c r="I9" s="4"/>
      <c r="J9" s="51"/>
      <c r="K9" s="22"/>
      <c r="L9" s="51"/>
    </row>
    <row r="10" spans="1:12" ht="17.25" customHeight="1">
      <c r="A10" s="3"/>
      <c r="B10" s="3"/>
      <c r="C10" s="226"/>
      <c r="D10" s="227"/>
      <c r="E10" s="230"/>
      <c r="F10" s="229"/>
      <c r="G10" s="84">
        <f t="shared" si="0"/>
        <v>0</v>
      </c>
      <c r="H10" s="3"/>
      <c r="I10" s="4"/>
      <c r="J10" s="51"/>
      <c r="K10" s="22"/>
      <c r="L10" s="51"/>
    </row>
    <row r="11" spans="1:12" ht="17.25" customHeight="1">
      <c r="A11" s="3"/>
      <c r="B11" s="3"/>
      <c r="C11" s="226"/>
      <c r="D11" s="227"/>
      <c r="E11" s="228"/>
      <c r="F11" s="229"/>
      <c r="G11" s="84">
        <f>D11*F11</f>
        <v>0</v>
      </c>
      <c r="H11" s="3"/>
      <c r="I11" s="4"/>
      <c r="J11" s="51"/>
      <c r="K11" s="22"/>
      <c r="L11" s="51"/>
    </row>
    <row r="12" spans="1:12" ht="17.25" customHeight="1">
      <c r="A12" s="3"/>
      <c r="B12" s="3"/>
      <c r="C12" s="226"/>
      <c r="D12" s="227"/>
      <c r="E12" s="228"/>
      <c r="F12" s="229"/>
      <c r="G12" s="84">
        <f>D12*F12</f>
        <v>0</v>
      </c>
      <c r="H12" s="3"/>
      <c r="I12" s="4"/>
      <c r="J12" s="51"/>
      <c r="K12" s="22"/>
      <c r="L12" s="51"/>
    </row>
    <row r="13" spans="1:12" ht="17.25" customHeight="1">
      <c r="A13" s="3"/>
      <c r="B13" s="3"/>
      <c r="C13" s="226"/>
      <c r="D13" s="227"/>
      <c r="E13" s="228"/>
      <c r="F13" s="229"/>
      <c r="G13" s="84">
        <f>D13*F13</f>
        <v>0</v>
      </c>
      <c r="H13" s="3"/>
      <c r="I13" s="4"/>
      <c r="J13" s="51"/>
      <c r="K13" s="22"/>
      <c r="L13" s="51"/>
    </row>
    <row r="14" spans="1:12" ht="17.25" customHeight="1" thickBot="1">
      <c r="A14" s="3"/>
      <c r="B14" s="3"/>
      <c r="C14" s="226"/>
      <c r="D14" s="227"/>
      <c r="E14" s="228"/>
      <c r="F14" s="229"/>
      <c r="G14" s="84">
        <f>D14*F14</f>
        <v>0</v>
      </c>
      <c r="H14" s="3"/>
      <c r="I14" s="4"/>
      <c r="J14" s="51"/>
      <c r="K14" s="22"/>
      <c r="L14" s="51"/>
    </row>
    <row r="15" spans="1:12" ht="17.25" customHeight="1" hidden="1" thickBot="1">
      <c r="A15" s="3"/>
      <c r="B15" s="3"/>
      <c r="C15" s="190"/>
      <c r="D15" s="191"/>
      <c r="E15" s="145"/>
      <c r="F15" s="146"/>
      <c r="G15" s="84">
        <f t="shared" si="0"/>
        <v>0</v>
      </c>
      <c r="H15" s="3"/>
      <c r="I15" s="4"/>
      <c r="J15" s="340"/>
      <c r="K15" s="340"/>
      <c r="L15" s="51"/>
    </row>
    <row r="16" spans="1:12" ht="28.5" customHeight="1" thickBot="1">
      <c r="A16" s="3"/>
      <c r="B16" s="3"/>
      <c r="C16" s="323" t="s">
        <v>91</v>
      </c>
      <c r="D16" s="324"/>
      <c r="E16" s="324"/>
      <c r="F16" s="325"/>
      <c r="G16" s="86">
        <f>SUM(G8:G15)</f>
        <v>0</v>
      </c>
      <c r="H16" s="3"/>
      <c r="I16" s="4"/>
      <c r="J16" s="51"/>
      <c r="K16" s="22"/>
      <c r="L16" s="51"/>
    </row>
    <row r="17" spans="1:12" ht="12.75" customHeight="1">
      <c r="A17" s="3"/>
      <c r="B17" s="3"/>
      <c r="C17" s="94"/>
      <c r="D17" s="94"/>
      <c r="E17" s="94"/>
      <c r="F17" s="94"/>
      <c r="G17" s="87"/>
      <c r="H17" s="3"/>
      <c r="I17" s="4"/>
      <c r="J17" s="51"/>
      <c r="K17" s="22"/>
      <c r="L17" s="51"/>
    </row>
    <row r="18" spans="1:12" ht="19.5" customHeight="1" thickBot="1">
      <c r="A18" s="27" t="s">
        <v>67</v>
      </c>
      <c r="B18" s="3"/>
      <c r="C18" s="3"/>
      <c r="D18" s="51"/>
      <c r="E18" s="51"/>
      <c r="F18" s="50"/>
      <c r="G18" s="50"/>
      <c r="H18" s="3"/>
      <c r="I18" s="4"/>
      <c r="J18" s="51"/>
      <c r="K18" s="22"/>
      <c r="L18" s="51"/>
    </row>
    <row r="19" spans="1:12" s="89" customFormat="1" ht="19.5" customHeight="1" thickBot="1">
      <c r="A19" s="29"/>
      <c r="B19" s="29" t="s">
        <v>77</v>
      </c>
      <c r="C19" s="64"/>
      <c r="F19" s="48" t="s">
        <v>76</v>
      </c>
      <c r="G19" s="144">
        <f>G4</f>
        <v>2016</v>
      </c>
      <c r="H19" s="64"/>
      <c r="I19" s="79"/>
      <c r="J19" s="80"/>
      <c r="K19" s="88"/>
      <c r="L19" s="80"/>
    </row>
    <row r="20" spans="1:12" ht="8.25" customHeight="1" thickBot="1">
      <c r="A20" s="3"/>
      <c r="B20" s="3"/>
      <c r="C20" s="3"/>
      <c r="D20" s="4"/>
      <c r="E20" s="4"/>
      <c r="F20" s="3"/>
      <c r="G20" s="3"/>
      <c r="H20" s="3"/>
      <c r="I20" s="3"/>
      <c r="J20" s="3"/>
      <c r="K20" s="3"/>
      <c r="L20" s="3"/>
    </row>
    <row r="21" spans="1:12" ht="35.25" customHeight="1">
      <c r="A21" s="3"/>
      <c r="B21" s="3"/>
      <c r="C21" s="194" t="s">
        <v>63</v>
      </c>
      <c r="D21" s="195" t="s">
        <v>19</v>
      </c>
      <c r="E21" s="326" t="s">
        <v>64</v>
      </c>
      <c r="F21" s="327"/>
      <c r="G21" s="85" t="s">
        <v>34</v>
      </c>
      <c r="H21" s="3"/>
      <c r="I21" s="4"/>
      <c r="J21" s="51"/>
      <c r="K21" s="22"/>
      <c r="L21" s="51"/>
    </row>
    <row r="22" spans="1:12" ht="20.25" customHeight="1" hidden="1">
      <c r="A22" s="3"/>
      <c r="B22" s="3"/>
      <c r="C22" s="239"/>
      <c r="D22" s="227"/>
      <c r="E22" s="295"/>
      <c r="F22" s="297"/>
      <c r="G22" s="84">
        <f aca="true" t="shared" si="1" ref="G22:G31">E22*D22</f>
        <v>0</v>
      </c>
      <c r="H22" s="3"/>
      <c r="I22" s="4"/>
      <c r="J22" s="51"/>
      <c r="K22" s="22"/>
      <c r="L22" s="51"/>
    </row>
    <row r="23" spans="1:12" ht="20.25" customHeight="1">
      <c r="A23" s="3"/>
      <c r="B23" s="3"/>
      <c r="C23" s="239"/>
      <c r="D23" s="227"/>
      <c r="E23" s="295"/>
      <c r="F23" s="297"/>
      <c r="G23" s="84">
        <f t="shared" si="1"/>
        <v>0</v>
      </c>
      <c r="H23" s="3"/>
      <c r="I23" s="4"/>
      <c r="J23" s="51"/>
      <c r="K23" s="22"/>
      <c r="L23" s="51"/>
    </row>
    <row r="24" spans="1:12" ht="20.25" customHeight="1">
      <c r="A24" s="3"/>
      <c r="B24" s="3"/>
      <c r="C24" s="239"/>
      <c r="D24" s="227"/>
      <c r="E24" s="295"/>
      <c r="F24" s="297"/>
      <c r="G24" s="84">
        <f t="shared" si="1"/>
        <v>0</v>
      </c>
      <c r="H24" s="3"/>
      <c r="I24" s="4"/>
      <c r="J24" s="51"/>
      <c r="K24" s="22"/>
      <c r="L24" s="51"/>
    </row>
    <row r="25" spans="1:12" ht="20.25" customHeight="1">
      <c r="A25" s="3"/>
      <c r="B25" s="3"/>
      <c r="C25" s="239"/>
      <c r="D25" s="227"/>
      <c r="E25" s="295"/>
      <c r="F25" s="297"/>
      <c r="G25" s="84">
        <f t="shared" si="1"/>
        <v>0</v>
      </c>
      <c r="H25" s="3"/>
      <c r="I25" s="245"/>
      <c r="J25" s="245"/>
      <c r="K25" s="3"/>
      <c r="L25" s="3"/>
    </row>
    <row r="26" spans="1:12" ht="20.25" customHeight="1">
      <c r="A26" s="3"/>
      <c r="B26" s="28"/>
      <c r="C26" s="239"/>
      <c r="D26" s="227"/>
      <c r="E26" s="295"/>
      <c r="F26" s="297"/>
      <c r="G26" s="84">
        <f t="shared" si="1"/>
        <v>0</v>
      </c>
      <c r="H26" s="3"/>
      <c r="I26" s="4"/>
      <c r="J26" s="51"/>
      <c r="K26" s="22"/>
      <c r="L26" s="51"/>
    </row>
    <row r="27" spans="1:12" ht="20.25" customHeight="1">
      <c r="A27" s="3"/>
      <c r="B27" s="3"/>
      <c r="C27" s="239"/>
      <c r="D27" s="227"/>
      <c r="E27" s="295"/>
      <c r="F27" s="297"/>
      <c r="G27" s="84">
        <f>E27*D27</f>
        <v>0</v>
      </c>
      <c r="H27" s="3"/>
      <c r="I27" s="4"/>
      <c r="J27" s="51"/>
      <c r="K27" s="22"/>
      <c r="L27" s="51"/>
    </row>
    <row r="28" spans="1:12" ht="20.25" customHeight="1">
      <c r="A28" s="3"/>
      <c r="B28" s="3"/>
      <c r="C28" s="239"/>
      <c r="D28" s="227"/>
      <c r="E28" s="295"/>
      <c r="F28" s="297"/>
      <c r="G28" s="84">
        <f>E28*D28</f>
        <v>0</v>
      </c>
      <c r="H28" s="3"/>
      <c r="I28" s="4"/>
      <c r="J28" s="51"/>
      <c r="K28" s="22"/>
      <c r="L28" s="51"/>
    </row>
    <row r="29" spans="1:12" ht="20.25" customHeight="1">
      <c r="A29" s="3"/>
      <c r="B29" s="3"/>
      <c r="C29" s="239"/>
      <c r="D29" s="227"/>
      <c r="E29" s="295"/>
      <c r="F29" s="297"/>
      <c r="G29" s="84">
        <f>E29*D29</f>
        <v>0</v>
      </c>
      <c r="H29" s="3"/>
      <c r="I29" s="4"/>
      <c r="J29" s="51"/>
      <c r="K29" s="22"/>
      <c r="L29" s="51"/>
    </row>
    <row r="30" spans="1:12" ht="20.25" customHeight="1" thickBot="1">
      <c r="A30" s="3"/>
      <c r="B30" s="3"/>
      <c r="C30" s="239"/>
      <c r="D30" s="227"/>
      <c r="E30" s="295"/>
      <c r="F30" s="297"/>
      <c r="G30" s="84">
        <f>E30*D30</f>
        <v>0</v>
      </c>
      <c r="H30" s="3"/>
      <c r="I30" s="4"/>
      <c r="J30" s="51"/>
      <c r="K30" s="22"/>
      <c r="L30" s="51"/>
    </row>
    <row r="31" spans="1:12" ht="20.25" customHeight="1" hidden="1" thickBot="1">
      <c r="A31" s="3"/>
      <c r="B31" s="3"/>
      <c r="C31" s="193"/>
      <c r="D31" s="192"/>
      <c r="E31" s="341"/>
      <c r="F31" s="342"/>
      <c r="G31" s="84">
        <f t="shared" si="1"/>
        <v>0</v>
      </c>
      <c r="H31" s="3"/>
      <c r="I31" s="3"/>
      <c r="J31" s="3"/>
      <c r="K31" s="3"/>
      <c r="L31" s="3"/>
    </row>
    <row r="32" spans="1:12" ht="22.5" customHeight="1" thickBot="1">
      <c r="A32" s="3"/>
      <c r="B32" s="3"/>
      <c r="C32" s="323" t="s">
        <v>65</v>
      </c>
      <c r="D32" s="324"/>
      <c r="E32" s="324"/>
      <c r="F32" s="325"/>
      <c r="G32" s="86">
        <f>SUM(G22:G31)</f>
        <v>0</v>
      </c>
      <c r="H32" s="3"/>
      <c r="I32" s="4"/>
      <c r="J32" s="51"/>
      <c r="K32" s="22"/>
      <c r="L32" s="51"/>
    </row>
    <row r="33" spans="1:12" ht="14.25" customHeight="1">
      <c r="A33" s="3"/>
      <c r="B33" s="3"/>
      <c r="C33" s="3"/>
      <c r="D33" s="4"/>
      <c r="E33" s="4"/>
      <c r="F33" s="3"/>
      <c r="G33" s="3"/>
      <c r="H33" s="3"/>
      <c r="I33" s="3"/>
      <c r="J33" s="3"/>
      <c r="K33" s="3"/>
      <c r="L33" s="3"/>
    </row>
    <row r="34" spans="1:12" ht="14.25" customHeight="1" thickBot="1">
      <c r="A34" s="3"/>
      <c r="B34" s="3"/>
      <c r="C34" s="3"/>
      <c r="D34" s="4"/>
      <c r="E34" s="4"/>
      <c r="F34" s="77"/>
      <c r="G34" s="77"/>
      <c r="H34" s="3"/>
      <c r="I34" s="3"/>
      <c r="J34" s="3"/>
      <c r="K34" s="3"/>
      <c r="L34" s="3"/>
    </row>
    <row r="35" spans="1:12" s="89" customFormat="1" ht="19.5" customHeight="1" thickBot="1">
      <c r="A35" s="29"/>
      <c r="B35" s="29" t="s">
        <v>74</v>
      </c>
      <c r="C35" s="64"/>
      <c r="D35" s="64"/>
      <c r="E35" s="76"/>
      <c r="F35" s="48" t="s">
        <v>83</v>
      </c>
      <c r="G35" s="144">
        <f>G19</f>
        <v>2016</v>
      </c>
      <c r="H35" s="143"/>
      <c r="I35" s="79"/>
      <c r="J35" s="80"/>
      <c r="K35" s="88"/>
      <c r="L35" s="80"/>
    </row>
    <row r="36" spans="1:12" ht="13.5" customHeight="1">
      <c r="A36" s="3"/>
      <c r="B36" s="3"/>
      <c r="C36" s="3"/>
      <c r="D36" s="4"/>
      <c r="E36" s="4"/>
      <c r="F36" s="77"/>
      <c r="G36" s="77"/>
      <c r="H36" s="3"/>
      <c r="I36" s="3"/>
      <c r="J36" s="3"/>
      <c r="K36" s="3"/>
      <c r="L36" s="3"/>
    </row>
    <row r="37" spans="1:12" ht="12.75" customHeight="1" thickBot="1">
      <c r="A37" s="27"/>
      <c r="B37" s="27"/>
      <c r="C37" s="3"/>
      <c r="D37" s="4"/>
      <c r="E37" s="4"/>
      <c r="F37" s="76"/>
      <c r="G37" s="76"/>
      <c r="H37" s="3"/>
      <c r="I37" s="3"/>
      <c r="J37" s="3"/>
      <c r="K37" s="3"/>
      <c r="L37" s="3"/>
    </row>
    <row r="38" spans="1:12" ht="30.75" customHeight="1">
      <c r="A38" s="27"/>
      <c r="B38" s="27"/>
      <c r="C38" s="338" t="s">
        <v>27</v>
      </c>
      <c r="D38" s="339"/>
      <c r="E38" s="328"/>
      <c r="F38" s="329"/>
      <c r="G38" s="90" t="s">
        <v>105</v>
      </c>
      <c r="H38" s="3"/>
      <c r="I38" s="3"/>
      <c r="J38" s="3"/>
      <c r="K38" s="3"/>
      <c r="L38" s="3"/>
    </row>
    <row r="39" spans="1:12" ht="24" customHeight="1" hidden="1">
      <c r="A39" s="27"/>
      <c r="B39" s="3"/>
      <c r="C39" s="331"/>
      <c r="D39" s="337"/>
      <c r="E39" s="321"/>
      <c r="F39" s="322"/>
      <c r="G39" s="91">
        <f>E39</f>
        <v>0</v>
      </c>
      <c r="H39" s="3"/>
      <c r="I39" s="3"/>
      <c r="J39" s="3"/>
      <c r="K39" s="3"/>
      <c r="L39" s="3"/>
    </row>
    <row r="40" spans="1:12" ht="24" customHeight="1">
      <c r="A40" s="27"/>
      <c r="B40" s="3"/>
      <c r="C40" s="317" t="s">
        <v>6</v>
      </c>
      <c r="D40" s="318"/>
      <c r="E40" s="321"/>
      <c r="F40" s="322"/>
      <c r="G40" s="91">
        <f>E40</f>
        <v>0</v>
      </c>
      <c r="H40" s="3"/>
      <c r="I40" s="3"/>
      <c r="J40" s="3"/>
      <c r="K40" s="3"/>
      <c r="L40" s="3"/>
    </row>
    <row r="41" spans="1:12" ht="24" customHeight="1">
      <c r="A41" s="3"/>
      <c r="B41" s="3"/>
      <c r="C41" s="317" t="s">
        <v>7</v>
      </c>
      <c r="D41" s="318"/>
      <c r="E41" s="321"/>
      <c r="F41" s="322"/>
      <c r="G41" s="91">
        <f aca="true" t="shared" si="2" ref="G41:G52">E41</f>
        <v>0</v>
      </c>
      <c r="H41" s="3"/>
      <c r="I41" s="3"/>
      <c r="J41" s="3"/>
      <c r="K41" s="3"/>
      <c r="L41" s="3"/>
    </row>
    <row r="42" spans="1:12" ht="24" customHeight="1">
      <c r="A42" s="47"/>
      <c r="B42" s="47"/>
      <c r="C42" s="317" t="s">
        <v>8</v>
      </c>
      <c r="D42" s="318"/>
      <c r="E42" s="321"/>
      <c r="F42" s="322"/>
      <c r="G42" s="91">
        <f t="shared" si="2"/>
        <v>0</v>
      </c>
      <c r="H42" s="3"/>
      <c r="I42" s="3"/>
      <c r="J42" s="3"/>
      <c r="K42" s="3"/>
      <c r="L42" s="3"/>
    </row>
    <row r="43" spans="1:12" ht="24" customHeight="1">
      <c r="A43" s="3"/>
      <c r="B43" s="3"/>
      <c r="C43" s="317" t="s">
        <v>9</v>
      </c>
      <c r="D43" s="318"/>
      <c r="E43" s="321"/>
      <c r="F43" s="322"/>
      <c r="G43" s="91">
        <f t="shared" si="2"/>
        <v>0</v>
      </c>
      <c r="H43" s="3"/>
      <c r="I43" s="3"/>
      <c r="J43" s="3"/>
      <c r="K43" s="3"/>
      <c r="L43" s="3"/>
    </row>
    <row r="44" spans="3:7" ht="24" customHeight="1">
      <c r="C44" s="317" t="s">
        <v>10</v>
      </c>
      <c r="D44" s="318"/>
      <c r="E44" s="321"/>
      <c r="F44" s="322"/>
      <c r="G44" s="91">
        <f t="shared" si="2"/>
        <v>0</v>
      </c>
    </row>
    <row r="45" spans="3:7" ht="24" customHeight="1">
      <c r="C45" s="317" t="s">
        <v>11</v>
      </c>
      <c r="D45" s="318"/>
      <c r="E45" s="321"/>
      <c r="F45" s="322"/>
      <c r="G45" s="91">
        <f t="shared" si="2"/>
        <v>0</v>
      </c>
    </row>
    <row r="46" spans="3:7" ht="24" customHeight="1">
      <c r="C46" s="317" t="s">
        <v>26</v>
      </c>
      <c r="D46" s="318"/>
      <c r="E46" s="321"/>
      <c r="F46" s="322"/>
      <c r="G46" s="91">
        <f t="shared" si="2"/>
        <v>0</v>
      </c>
    </row>
    <row r="47" spans="3:17" ht="24" customHeight="1">
      <c r="C47" s="317" t="s">
        <v>12</v>
      </c>
      <c r="D47" s="318"/>
      <c r="E47" s="321"/>
      <c r="F47" s="322"/>
      <c r="G47" s="91">
        <f t="shared" si="2"/>
        <v>0</v>
      </c>
      <c r="Q47" s="181"/>
    </row>
    <row r="48" spans="3:17" ht="24" customHeight="1">
      <c r="C48" s="317" t="s">
        <v>90</v>
      </c>
      <c r="D48" s="318"/>
      <c r="E48" s="321"/>
      <c r="F48" s="322"/>
      <c r="G48" s="91">
        <f t="shared" si="2"/>
        <v>0</v>
      </c>
      <c r="Q48" s="181"/>
    </row>
    <row r="49" spans="3:17" ht="24" customHeight="1">
      <c r="C49" s="150" t="s">
        <v>13</v>
      </c>
      <c r="D49" s="151"/>
      <c r="E49" s="321"/>
      <c r="F49" s="322"/>
      <c r="G49" s="91">
        <f t="shared" si="2"/>
        <v>0</v>
      </c>
      <c r="Q49" s="181"/>
    </row>
    <row r="50" spans="3:7" ht="32.25" customHeight="1">
      <c r="C50" s="315" t="s">
        <v>106</v>
      </c>
      <c r="D50" s="316"/>
      <c r="E50" s="319">
        <f>(Finanzierung!D11*$D$60)+(Finanzierung!D16*$D$61)+(Finanzierung!D21*$D$62)+SUM('AFA Berechnung'!P6:Q13)+SUM('AFA Berechnung'!P18:Q25)</f>
        <v>0</v>
      </c>
      <c r="F50" s="320"/>
      <c r="G50" s="91">
        <f t="shared" si="2"/>
        <v>0</v>
      </c>
    </row>
    <row r="51" spans="3:9" ht="24" customHeight="1">
      <c r="C51" s="150" t="s">
        <v>87</v>
      </c>
      <c r="D51" s="151"/>
      <c r="E51" s="319">
        <f>SUM(Finanzierung!O11:O12)+SUM(Finanzierung!O16:O17)+SUM(Finanzierung!O21:O22)+SUM(Finanzierung!O26:O27)+SUM(Finanzierung!O6:O7)+Eigenkapital!G52+Eigenkapital!G54+Eigenkapital!G56+Eigenkapital!G58+Eigenkapital!G50+SUM('AFA Berechnung'!N6:O13)+SUM('AFA Berechnung'!N18:O25)</f>
        <v>0</v>
      </c>
      <c r="F51" s="320"/>
      <c r="G51" s="91">
        <f t="shared" si="2"/>
        <v>0</v>
      </c>
      <c r="I51" s="236"/>
    </row>
    <row r="52" spans="3:7" ht="24" customHeight="1">
      <c r="C52" s="150" t="s">
        <v>102</v>
      </c>
      <c r="D52" s="151"/>
      <c r="E52" s="319">
        <f>Eigenkapital!J52+Eigenkapital!J54+Eigenkapital!J56+Eigenkapital!J58+SUM('AFA Berechnung'!L6:M13)+SUM('AFA Berechnung'!L18:M25)</f>
        <v>0</v>
      </c>
      <c r="F52" s="320"/>
      <c r="G52" s="91">
        <f t="shared" si="2"/>
        <v>0</v>
      </c>
    </row>
    <row r="53" spans="1:12" ht="24" customHeight="1" thickBot="1">
      <c r="A53" s="27"/>
      <c r="B53" s="3"/>
      <c r="C53" s="331" t="s">
        <v>84</v>
      </c>
      <c r="D53" s="332"/>
      <c r="E53" s="321"/>
      <c r="F53" s="322"/>
      <c r="G53" s="91">
        <f>E53</f>
        <v>0</v>
      </c>
      <c r="H53" s="3"/>
      <c r="I53" s="3"/>
      <c r="J53" s="3"/>
      <c r="K53" s="3"/>
      <c r="L53" s="3"/>
    </row>
    <row r="54" spans="3:7" ht="24" customHeight="1" hidden="1" thickBot="1">
      <c r="C54" s="335" t="s">
        <v>84</v>
      </c>
      <c r="D54" s="336"/>
      <c r="E54" s="333"/>
      <c r="F54" s="334"/>
      <c r="G54" s="203">
        <f>E54</f>
        <v>0</v>
      </c>
    </row>
    <row r="55" spans="3:7" ht="19.5" customHeight="1" thickBot="1">
      <c r="C55" s="49" t="s">
        <v>74</v>
      </c>
      <c r="D55" s="92"/>
      <c r="E55" s="92"/>
      <c r="F55" s="93"/>
      <c r="G55" s="86">
        <f>SUM(G40:G54)</f>
        <v>0</v>
      </c>
    </row>
    <row r="60" spans="1:9" ht="19.5" customHeight="1">
      <c r="A60" s="330" t="s">
        <v>17</v>
      </c>
      <c r="B60" s="330"/>
      <c r="C60" s="330"/>
      <c r="D60" s="231">
        <v>0.005</v>
      </c>
      <c r="E60" s="199" t="s">
        <v>16</v>
      </c>
      <c r="F60" s="200"/>
      <c r="G60" s="201"/>
      <c r="H60" s="202"/>
      <c r="I60" s="3"/>
    </row>
    <row r="61" spans="1:9" ht="19.5" customHeight="1">
      <c r="A61" s="330" t="s">
        <v>14</v>
      </c>
      <c r="B61" s="330"/>
      <c r="C61" s="330"/>
      <c r="D61" s="231">
        <v>0.02</v>
      </c>
      <c r="E61" s="199" t="s">
        <v>15</v>
      </c>
      <c r="F61" s="200"/>
      <c r="G61" s="201"/>
      <c r="H61" s="202"/>
      <c r="I61" s="3"/>
    </row>
    <row r="62" spans="1:9" ht="19.5" customHeight="1">
      <c r="A62" s="330" t="s">
        <v>18</v>
      </c>
      <c r="B62" s="330"/>
      <c r="C62" s="330"/>
      <c r="D62" s="231">
        <v>0.03</v>
      </c>
      <c r="E62" s="199" t="s">
        <v>15</v>
      </c>
      <c r="F62" s="200"/>
      <c r="G62" s="201"/>
      <c r="H62" s="202"/>
      <c r="I62" s="3"/>
    </row>
    <row r="65" spans="3:5" ht="19.5" customHeight="1">
      <c r="C65" s="181"/>
      <c r="D65" s="181"/>
      <c r="E65" s="5"/>
    </row>
    <row r="66" spans="3:6" ht="19.5" customHeight="1">
      <c r="C66" s="181"/>
      <c r="D66" s="181"/>
      <c r="E66" s="5"/>
      <c r="F66" s="198"/>
    </row>
    <row r="67" spans="3:5" ht="19.5" customHeight="1">
      <c r="C67" s="181"/>
      <c r="D67" s="181"/>
      <c r="E67" s="5"/>
    </row>
    <row r="70" ht="19.5" customHeight="1">
      <c r="E70" s="198"/>
    </row>
  </sheetData>
  <sheetProtection password="DC81" sheet="1" objects="1" scenarios="1" selectLockedCells="1"/>
  <mergeCells count="49">
    <mergeCell ref="C38:D38"/>
    <mergeCell ref="E50:F50"/>
    <mergeCell ref="J15:K15"/>
    <mergeCell ref="C46:D46"/>
    <mergeCell ref="C47:D47"/>
    <mergeCell ref="C48:D48"/>
    <mergeCell ref="E31:F31"/>
    <mergeCell ref="C32:F32"/>
    <mergeCell ref="E40:F40"/>
    <mergeCell ref="I25:J25"/>
    <mergeCell ref="E27:F27"/>
    <mergeCell ref="C39:D39"/>
    <mergeCell ref="E28:F28"/>
    <mergeCell ref="E29:F29"/>
    <mergeCell ref="E30:F30"/>
    <mergeCell ref="A60:C60"/>
    <mergeCell ref="E43:F43"/>
    <mergeCell ref="E44:F44"/>
    <mergeCell ref="C42:D42"/>
    <mergeCell ref="C44:D44"/>
    <mergeCell ref="A61:C61"/>
    <mergeCell ref="A62:C62"/>
    <mergeCell ref="C53:D53"/>
    <mergeCell ref="E53:F53"/>
    <mergeCell ref="E39:F39"/>
    <mergeCell ref="C41:D41"/>
    <mergeCell ref="E54:F54"/>
    <mergeCell ref="C54:D54"/>
    <mergeCell ref="E41:F41"/>
    <mergeCell ref="E42:F42"/>
    <mergeCell ref="C43:D43"/>
    <mergeCell ref="E22:F22"/>
    <mergeCell ref="C16:F16"/>
    <mergeCell ref="E21:F21"/>
    <mergeCell ref="E23:F23"/>
    <mergeCell ref="E24:F24"/>
    <mergeCell ref="E25:F25"/>
    <mergeCell ref="E26:F26"/>
    <mergeCell ref="E38:F38"/>
    <mergeCell ref="C40:D40"/>
    <mergeCell ref="C50:D50"/>
    <mergeCell ref="C45:D45"/>
    <mergeCell ref="E52:F52"/>
    <mergeCell ref="E51:F51"/>
    <mergeCell ref="E47:F47"/>
    <mergeCell ref="E48:F48"/>
    <mergeCell ref="E49:F49"/>
    <mergeCell ref="E45:F45"/>
    <mergeCell ref="E46:F46"/>
  </mergeCells>
  <printOptions/>
  <pageMargins left="0.3937007874015748" right="0" top="0.7086614173228347" bottom="0.5511811023622047" header="0.1968503937007874" footer="0.1968503937007874"/>
  <pageSetup blackAndWhite="1" fitToHeight="2" fitToWidth="1" horizontalDpi="600" verticalDpi="600" orientation="portrait" paperSize="9" scale="91" r:id="rId3"/>
  <headerFooter alignWithMargins="0">
    <oddHeader>&amp;R&amp;G</oddHeader>
    <oddFooter>&amp;R© LK Steiermark
</oddFooter>
  </headerFooter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9">
    <tabColor indexed="43"/>
  </sheetPr>
  <dimension ref="A1:S72"/>
  <sheetViews>
    <sheetView showRowColHeaders="0" zoomScalePageLayoutView="0" workbookViewId="0" topLeftCell="A1">
      <selection activeCell="D18" sqref="D18:D19"/>
    </sheetView>
  </sheetViews>
  <sheetFormatPr defaultColWidth="16.57421875" defaultRowHeight="14.25" customHeight="1"/>
  <cols>
    <col min="1" max="1" width="13.421875" style="5" customWidth="1"/>
    <col min="2" max="2" width="36.421875" style="5" customWidth="1"/>
    <col min="3" max="3" width="13.421875" style="5" customWidth="1"/>
    <col min="4" max="4" width="20.00390625" style="6" customWidth="1"/>
    <col min="5" max="8" width="13.421875" style="6" customWidth="1"/>
    <col min="9" max="15" width="13.421875" style="5" customWidth="1"/>
    <col min="16" max="16384" width="16.57421875" style="5" customWidth="1"/>
  </cols>
  <sheetData>
    <row r="1" spans="1:13" ht="24" customHeight="1">
      <c r="A1" s="129" t="s">
        <v>68</v>
      </c>
      <c r="B1" s="128"/>
      <c r="C1" s="128"/>
      <c r="D1" s="128"/>
      <c r="E1" s="128"/>
      <c r="F1" s="100"/>
      <c r="G1" s="100"/>
      <c r="H1" s="100"/>
      <c r="I1" s="100"/>
      <c r="J1" s="100"/>
      <c r="K1" s="100"/>
      <c r="L1" s="100"/>
      <c r="M1" s="100"/>
    </row>
    <row r="2" spans="1:13" ht="14.25" customHeight="1">
      <c r="A2" s="127"/>
      <c r="B2" s="127"/>
      <c r="C2" s="127"/>
      <c r="D2" s="127"/>
      <c r="E2" s="127"/>
      <c r="F2" s="100"/>
      <c r="G2" s="100"/>
      <c r="H2" s="100"/>
      <c r="I2" s="100"/>
      <c r="J2" s="100"/>
      <c r="K2" s="100"/>
      <c r="L2" s="100"/>
      <c r="M2" s="100"/>
    </row>
    <row r="3" spans="1:15" ht="14.25" customHeight="1" thickBot="1">
      <c r="A3" s="64"/>
      <c r="B3" s="3"/>
      <c r="C3" s="3"/>
      <c r="D3" s="50"/>
      <c r="E3" s="50"/>
      <c r="F3" s="4"/>
      <c r="G3" s="46"/>
      <c r="H3" s="4"/>
      <c r="I3" s="3"/>
      <c r="J3" s="3"/>
      <c r="K3" s="3"/>
      <c r="L3" s="3"/>
      <c r="M3" s="3"/>
      <c r="N3" s="3"/>
      <c r="O3" s="3"/>
    </row>
    <row r="4" spans="1:15" ht="20.25" customHeight="1" thickBot="1">
      <c r="A4" s="64"/>
      <c r="B4" s="349" t="s">
        <v>83</v>
      </c>
      <c r="C4" s="350"/>
      <c r="D4" s="188">
        <f>'Erlöse und Kosten'!G4</f>
        <v>2016</v>
      </c>
      <c r="E4" s="50"/>
      <c r="F4" s="4"/>
      <c r="G4" s="46"/>
      <c r="H4" s="4"/>
      <c r="I4" s="3"/>
      <c r="J4" s="3"/>
      <c r="K4" s="3"/>
      <c r="L4" s="3"/>
      <c r="M4" s="3"/>
      <c r="N4" s="3"/>
      <c r="O4" s="3"/>
    </row>
    <row r="5" spans="1:18" ht="14.25" customHeight="1" thickBot="1">
      <c r="A5" s="7"/>
      <c r="B5" s="3"/>
      <c r="C5" s="3"/>
      <c r="D5" s="50"/>
      <c r="E5" s="101"/>
      <c r="F5" s="4"/>
      <c r="G5" s="3"/>
      <c r="H5" s="3"/>
      <c r="I5" s="3"/>
      <c r="J5" s="101"/>
      <c r="K5" s="3"/>
      <c r="L5" s="101"/>
      <c r="M5" s="101"/>
      <c r="N5" s="101"/>
      <c r="O5" s="101"/>
      <c r="P5" s="69"/>
      <c r="Q5" s="69"/>
      <c r="R5" s="69"/>
    </row>
    <row r="6" spans="1:15" ht="27" customHeight="1">
      <c r="A6" s="3"/>
      <c r="B6" s="118" t="s">
        <v>27</v>
      </c>
      <c r="C6" s="119"/>
      <c r="D6" s="120" t="s">
        <v>1</v>
      </c>
      <c r="E6" s="3"/>
      <c r="F6" s="102"/>
      <c r="G6" s="102"/>
      <c r="H6" s="102"/>
      <c r="I6" s="3"/>
      <c r="J6" s="3"/>
      <c r="K6" s="3"/>
      <c r="L6" s="3"/>
      <c r="M6" s="3"/>
      <c r="N6" s="3"/>
      <c r="O6" s="3"/>
    </row>
    <row r="7" spans="1:19" ht="27" customHeight="1">
      <c r="A7" s="3"/>
      <c r="B7" s="121" t="s">
        <v>21</v>
      </c>
      <c r="C7" s="122"/>
      <c r="D7" s="123">
        <f>'Erlöse und Kosten'!G16</f>
        <v>0</v>
      </c>
      <c r="E7" s="51"/>
      <c r="F7" s="51"/>
      <c r="G7" s="51"/>
      <c r="H7" s="51"/>
      <c r="I7" s="50"/>
      <c r="J7" s="50"/>
      <c r="K7" s="3"/>
      <c r="L7" s="4"/>
      <c r="M7" s="51"/>
      <c r="N7" s="22"/>
      <c r="O7" s="51"/>
      <c r="P7" s="6"/>
      <c r="Q7" s="6"/>
      <c r="R7" s="6"/>
      <c r="S7" s="6"/>
    </row>
    <row r="8" spans="1:15" ht="28.5" customHeight="1">
      <c r="A8" s="3"/>
      <c r="B8" s="121" t="s">
        <v>64</v>
      </c>
      <c r="C8" s="122"/>
      <c r="D8" s="123">
        <f>'Erlöse und Kosten'!G32</f>
        <v>0</v>
      </c>
      <c r="E8" s="3"/>
      <c r="F8" s="50"/>
      <c r="G8" s="50"/>
      <c r="H8" s="101"/>
      <c r="I8" s="51"/>
      <c r="J8" s="51"/>
      <c r="K8" s="3"/>
      <c r="L8" s="4"/>
      <c r="M8" s="51"/>
      <c r="N8" s="22"/>
      <c r="O8" s="51"/>
    </row>
    <row r="9" spans="1:15" ht="28.5" customHeight="1">
      <c r="A9" s="3"/>
      <c r="B9" s="115" t="s">
        <v>22</v>
      </c>
      <c r="C9" s="116"/>
      <c r="D9" s="117">
        <f>D7-D8</f>
        <v>0</v>
      </c>
      <c r="E9" s="3"/>
      <c r="F9" s="50"/>
      <c r="G9" s="50"/>
      <c r="H9" s="51"/>
      <c r="I9" s="51"/>
      <c r="J9" s="51"/>
      <c r="K9" s="3"/>
      <c r="L9" s="4"/>
      <c r="M9" s="51"/>
      <c r="N9" s="22"/>
      <c r="O9" s="51"/>
    </row>
    <row r="10" spans="1:15" ht="6.75" customHeight="1">
      <c r="A10" s="3"/>
      <c r="B10" s="111"/>
      <c r="C10" s="112"/>
      <c r="D10" s="109"/>
      <c r="E10" s="3"/>
      <c r="F10" s="50"/>
      <c r="G10" s="50"/>
      <c r="H10" s="51"/>
      <c r="I10" s="51"/>
      <c r="J10" s="51"/>
      <c r="K10" s="3"/>
      <c r="L10" s="4"/>
      <c r="M10" s="51"/>
      <c r="N10" s="22"/>
      <c r="O10" s="51"/>
    </row>
    <row r="11" spans="1:15" ht="51" customHeight="1">
      <c r="A11" s="3"/>
      <c r="B11" s="345" t="str">
        <f>'Erlöse und Kosten'!C55</f>
        <v>Kalkulatorische projektspezifische fixe Gemeinkosten</v>
      </c>
      <c r="C11" s="346"/>
      <c r="D11" s="123">
        <f>'Erlöse und Kosten'!G55</f>
        <v>0</v>
      </c>
      <c r="E11" s="3"/>
      <c r="F11" s="50"/>
      <c r="G11" s="50"/>
      <c r="H11" s="51"/>
      <c r="I11" s="51"/>
      <c r="J11" s="51"/>
      <c r="K11" s="3"/>
      <c r="L11" s="4"/>
      <c r="M11" s="51"/>
      <c r="N11" s="22"/>
      <c r="O11" s="51"/>
    </row>
    <row r="12" spans="1:15" ht="5.25" customHeight="1">
      <c r="A12" s="3"/>
      <c r="B12" s="124"/>
      <c r="C12" s="125"/>
      <c r="D12" s="126"/>
      <c r="E12" s="3"/>
      <c r="F12" s="50"/>
      <c r="G12" s="50"/>
      <c r="H12" s="51"/>
      <c r="I12" s="51"/>
      <c r="J12" s="51"/>
      <c r="K12" s="3"/>
      <c r="L12" s="4"/>
      <c r="M12" s="51"/>
      <c r="N12" s="22"/>
      <c r="O12" s="51"/>
    </row>
    <row r="13" spans="1:15" ht="1.5" customHeight="1">
      <c r="A13" s="3"/>
      <c r="B13" s="113"/>
      <c r="C13" s="114"/>
      <c r="D13" s="110"/>
      <c r="E13" s="3"/>
      <c r="F13" s="50"/>
      <c r="G13" s="50"/>
      <c r="H13" s="51"/>
      <c r="I13" s="51"/>
      <c r="J13" s="51"/>
      <c r="K13" s="3"/>
      <c r="L13" s="4"/>
      <c r="M13" s="51"/>
      <c r="N13" s="22"/>
      <c r="O13" s="51"/>
    </row>
    <row r="14" spans="1:15" ht="78" customHeight="1" thickBot="1">
      <c r="A14" s="3"/>
      <c r="B14" s="347" t="s">
        <v>85</v>
      </c>
      <c r="C14" s="348"/>
      <c r="D14" s="147">
        <f>D9-D11</f>
        <v>0</v>
      </c>
      <c r="E14" s="3"/>
      <c r="F14" s="50"/>
      <c r="G14" s="50"/>
      <c r="H14" s="51"/>
      <c r="I14" s="51"/>
      <c r="J14" s="51"/>
      <c r="K14" s="3"/>
      <c r="L14" s="4"/>
      <c r="M14" s="51"/>
      <c r="N14" s="22"/>
      <c r="O14" s="51"/>
    </row>
    <row r="15" spans="1:15" ht="14.25" customHeight="1" thickBot="1">
      <c r="A15" s="3"/>
      <c r="B15" s="3"/>
      <c r="C15" s="3"/>
      <c r="D15" s="3"/>
      <c r="E15" s="3"/>
      <c r="F15" s="50"/>
      <c r="G15" s="50"/>
      <c r="H15" s="51"/>
      <c r="I15" s="51"/>
      <c r="J15" s="51"/>
      <c r="K15" s="3"/>
      <c r="L15" s="4"/>
      <c r="M15" s="51"/>
      <c r="N15" s="22"/>
      <c r="O15" s="51"/>
    </row>
    <row r="16" spans="1:15" ht="23.25" customHeight="1">
      <c r="A16" s="3"/>
      <c r="B16" s="134" t="s">
        <v>133</v>
      </c>
      <c r="C16" s="130"/>
      <c r="D16" s="131"/>
      <c r="E16" s="3"/>
      <c r="F16" s="50"/>
      <c r="G16" s="50"/>
      <c r="H16" s="51"/>
      <c r="I16" s="51"/>
      <c r="J16" s="51"/>
      <c r="K16" s="3"/>
      <c r="L16" s="4"/>
      <c r="M16" s="51"/>
      <c r="N16" s="22"/>
      <c r="O16" s="51"/>
    </row>
    <row r="17" spans="1:15" ht="14.25" customHeight="1">
      <c r="A17" s="3"/>
      <c r="B17" s="132"/>
      <c r="C17" s="7"/>
      <c r="D17" s="34"/>
      <c r="E17" s="3"/>
      <c r="F17" s="50"/>
      <c r="G17" s="50"/>
      <c r="H17" s="51"/>
      <c r="I17" s="51"/>
      <c r="J17" s="51"/>
      <c r="K17" s="3"/>
      <c r="L17" s="4"/>
      <c r="M17" s="51"/>
      <c r="N17" s="22"/>
      <c r="O17" s="51"/>
    </row>
    <row r="18" spans="1:15" ht="18.75" customHeight="1">
      <c r="A18" s="3"/>
      <c r="B18" s="133" t="s">
        <v>69</v>
      </c>
      <c r="C18" s="72"/>
      <c r="D18" s="232"/>
      <c r="E18" s="3"/>
      <c r="F18" s="50"/>
      <c r="G18" s="50"/>
      <c r="H18" s="51"/>
      <c r="I18" s="51"/>
      <c r="J18" s="51"/>
      <c r="K18" s="3"/>
      <c r="L18" s="4"/>
      <c r="M18" s="51"/>
      <c r="N18" s="22"/>
      <c r="O18" s="51"/>
    </row>
    <row r="19" spans="1:15" ht="22.5" customHeight="1">
      <c r="A19" s="3"/>
      <c r="B19" s="133" t="s">
        <v>130</v>
      </c>
      <c r="C19" s="72"/>
      <c r="D19" s="232"/>
      <c r="E19" s="3"/>
      <c r="F19" s="50"/>
      <c r="G19" s="50"/>
      <c r="H19" s="51"/>
      <c r="I19" s="51"/>
      <c r="J19" s="51"/>
      <c r="K19" s="3"/>
      <c r="L19" s="4"/>
      <c r="M19" s="51"/>
      <c r="N19" s="22"/>
      <c r="O19" s="51"/>
    </row>
    <row r="20" spans="1:15" ht="30.75" customHeight="1" thickBot="1">
      <c r="A20" s="3"/>
      <c r="B20" s="351" t="s">
        <v>131</v>
      </c>
      <c r="C20" s="352"/>
      <c r="D20" s="153">
        <f>D18*D19</f>
        <v>0</v>
      </c>
      <c r="E20" s="3"/>
      <c r="F20" s="3"/>
      <c r="G20" s="3"/>
      <c r="H20" s="3"/>
      <c r="I20" s="3"/>
      <c r="J20" s="51"/>
      <c r="K20" s="3"/>
      <c r="L20" s="4"/>
      <c r="M20" s="51"/>
      <c r="N20" s="22"/>
      <c r="O20" s="51"/>
    </row>
    <row r="21" spans="1:15" ht="8.25" customHeight="1" thickBot="1">
      <c r="A21" s="3"/>
      <c r="B21" s="135"/>
      <c r="C21" s="136"/>
      <c r="D21" s="92"/>
      <c r="E21" s="3"/>
      <c r="F21" s="3"/>
      <c r="G21" s="3"/>
      <c r="H21" s="3"/>
      <c r="I21" s="3"/>
      <c r="J21" s="51"/>
      <c r="K21" s="3"/>
      <c r="L21" s="4"/>
      <c r="M21" s="51"/>
      <c r="N21" s="22"/>
      <c r="O21" s="51"/>
    </row>
    <row r="22" spans="1:15" ht="31.5" customHeight="1" thickBot="1">
      <c r="A22" s="3"/>
      <c r="B22" s="343" t="s">
        <v>132</v>
      </c>
      <c r="C22" s="344"/>
      <c r="D22" s="137">
        <f>D20/2000</f>
        <v>0</v>
      </c>
      <c r="E22" s="51"/>
      <c r="F22" s="51"/>
      <c r="G22" s="51"/>
      <c r="H22" s="51"/>
      <c r="I22" s="50"/>
      <c r="J22" s="50"/>
      <c r="K22" s="3"/>
      <c r="L22" s="4"/>
      <c r="M22" s="51"/>
      <c r="N22" s="22"/>
      <c r="O22" s="51"/>
    </row>
    <row r="23" spans="1:15" ht="14.25" customHeight="1" thickBot="1">
      <c r="A23" s="3"/>
      <c r="B23" s="3"/>
      <c r="C23" s="3"/>
      <c r="D23" s="4"/>
      <c r="E23" s="3"/>
      <c r="F23" s="3"/>
      <c r="G23" s="3"/>
      <c r="H23" s="51"/>
      <c r="I23" s="50"/>
      <c r="J23" s="50"/>
      <c r="K23" s="3"/>
      <c r="L23" s="4"/>
      <c r="M23" s="51"/>
      <c r="N23" s="22"/>
      <c r="O23" s="51"/>
    </row>
    <row r="24" spans="1:15" ht="36" customHeight="1" thickBot="1">
      <c r="A24" s="3"/>
      <c r="B24" s="343" t="s">
        <v>134</v>
      </c>
      <c r="C24" s="344"/>
      <c r="D24" s="86">
        <f>IF(D20=0,"",D14/D20)</f>
      </c>
      <c r="E24" s="51"/>
      <c r="F24" s="51"/>
      <c r="G24" s="51"/>
      <c r="H24" s="51"/>
      <c r="I24" s="50"/>
      <c r="J24" s="50"/>
      <c r="K24" s="3"/>
      <c r="L24" s="4"/>
      <c r="M24" s="51"/>
      <c r="N24" s="22"/>
      <c r="O24" s="51"/>
    </row>
    <row r="25" spans="1:15" ht="14.25" customHeight="1">
      <c r="A25" s="3"/>
      <c r="B25" s="3"/>
      <c r="C25" s="3"/>
      <c r="D25" s="3"/>
      <c r="E25" s="3"/>
      <c r="F25" s="50"/>
      <c r="G25" s="50"/>
      <c r="H25" s="107"/>
      <c r="I25" s="107"/>
      <c r="J25" s="51"/>
      <c r="K25" s="3"/>
      <c r="L25" s="4"/>
      <c r="M25" s="51"/>
      <c r="N25" s="22"/>
      <c r="O25" s="51"/>
    </row>
    <row r="26" spans="1:15" ht="14.25" customHeight="1">
      <c r="A26" s="3"/>
      <c r="B26" s="3"/>
      <c r="C26" s="3"/>
      <c r="D26" s="3"/>
      <c r="E26" s="3"/>
      <c r="F26" s="50"/>
      <c r="G26" s="50"/>
      <c r="H26" s="50"/>
      <c r="I26" s="50"/>
      <c r="J26" s="51"/>
      <c r="K26" s="3"/>
      <c r="L26" s="4"/>
      <c r="M26" s="51"/>
      <c r="N26" s="22"/>
      <c r="O26" s="51"/>
    </row>
    <row r="27" spans="1:15" ht="14.25" customHeight="1">
      <c r="A27" s="3"/>
      <c r="B27" s="3"/>
      <c r="C27" s="3"/>
      <c r="D27" s="3"/>
      <c r="E27" s="3"/>
      <c r="F27" s="50"/>
      <c r="G27" s="50"/>
      <c r="H27" s="50"/>
      <c r="I27" s="50"/>
      <c r="J27" s="51"/>
      <c r="K27" s="3"/>
      <c r="L27" s="4"/>
      <c r="M27" s="51"/>
      <c r="N27" s="22"/>
      <c r="O27" s="51"/>
    </row>
    <row r="28" spans="1:15" ht="14.25" customHeight="1">
      <c r="A28" s="3"/>
      <c r="B28" s="3"/>
      <c r="C28" s="3"/>
      <c r="D28" s="3"/>
      <c r="E28" s="3"/>
      <c r="F28" s="50"/>
      <c r="G28" s="50"/>
      <c r="H28" s="50"/>
      <c r="I28" s="50"/>
      <c r="J28" s="51"/>
      <c r="K28" s="3"/>
      <c r="L28" s="4"/>
      <c r="M28" s="51"/>
      <c r="N28" s="22"/>
      <c r="O28" s="51"/>
    </row>
    <row r="29" spans="1:15" ht="14.25" customHeight="1">
      <c r="A29" s="3"/>
      <c r="B29" s="3"/>
      <c r="C29" s="3"/>
      <c r="D29" s="3"/>
      <c r="E29" s="3"/>
      <c r="F29" s="50"/>
      <c r="G29" s="50"/>
      <c r="H29" s="50"/>
      <c r="I29" s="50"/>
      <c r="J29" s="51"/>
      <c r="K29" s="3"/>
      <c r="L29" s="3"/>
      <c r="M29" s="3"/>
      <c r="N29" s="3"/>
      <c r="O29" s="3"/>
    </row>
    <row r="30" spans="1:15" ht="14.25" customHeight="1">
      <c r="A30" s="3"/>
      <c r="B30" s="3"/>
      <c r="C30" s="3"/>
      <c r="D30" s="3"/>
      <c r="E30" s="3"/>
      <c r="F30" s="50"/>
      <c r="G30" s="50"/>
      <c r="H30" s="50"/>
      <c r="I30" s="50"/>
      <c r="J30" s="51"/>
      <c r="K30" s="3"/>
      <c r="L30" s="4"/>
      <c r="M30" s="51"/>
      <c r="N30" s="22"/>
      <c r="O30" s="51"/>
    </row>
    <row r="31" spans="1:15" ht="14.25" customHeight="1">
      <c r="A31" s="3"/>
      <c r="B31" s="3"/>
      <c r="C31" s="3"/>
      <c r="D31" s="3"/>
      <c r="E31" s="3"/>
      <c r="F31" s="50"/>
      <c r="G31" s="50"/>
      <c r="H31" s="50"/>
      <c r="I31" s="50"/>
      <c r="J31" s="51"/>
      <c r="K31" s="3"/>
      <c r="L31" s="3"/>
      <c r="M31" s="3"/>
      <c r="N31" s="3"/>
      <c r="O31" s="3"/>
    </row>
    <row r="32" spans="1:15" ht="14.25" customHeight="1">
      <c r="A32" s="3"/>
      <c r="B32" s="3"/>
      <c r="C32" s="3"/>
      <c r="D32" s="3"/>
      <c r="E32" s="3"/>
      <c r="F32" s="50"/>
      <c r="G32" s="50"/>
      <c r="H32" s="50"/>
      <c r="I32" s="50"/>
      <c r="J32" s="51"/>
      <c r="K32" s="3"/>
      <c r="L32" s="4"/>
      <c r="M32" s="51"/>
      <c r="N32" s="22"/>
      <c r="O32" s="51"/>
    </row>
    <row r="33" spans="1:15" ht="14.25" customHeight="1">
      <c r="A33" s="3"/>
      <c r="B33" s="3"/>
      <c r="C33" s="3"/>
      <c r="D33" s="3"/>
      <c r="E33" s="3"/>
      <c r="F33" s="50"/>
      <c r="G33" s="50"/>
      <c r="H33" s="50"/>
      <c r="I33" s="50"/>
      <c r="J33" s="51"/>
      <c r="K33" s="3"/>
      <c r="L33" s="3"/>
      <c r="M33" s="3"/>
      <c r="N33" s="3"/>
      <c r="O33" s="3"/>
    </row>
    <row r="34" spans="1:15" ht="14.25" customHeight="1">
      <c r="A34" s="3"/>
      <c r="B34" s="3"/>
      <c r="C34" s="3"/>
      <c r="D34" s="3"/>
      <c r="E34" s="3"/>
      <c r="F34" s="50"/>
      <c r="G34" s="50"/>
      <c r="H34" s="50"/>
      <c r="I34" s="50"/>
      <c r="J34" s="51"/>
      <c r="K34" s="3"/>
      <c r="L34" s="4"/>
      <c r="M34" s="51"/>
      <c r="N34" s="22"/>
      <c r="O34" s="51"/>
    </row>
    <row r="35" spans="1:15" ht="14.25" customHeight="1">
      <c r="A35" s="3"/>
      <c r="B35" s="3"/>
      <c r="C35" s="3"/>
      <c r="D35" s="3"/>
      <c r="E35" s="3"/>
      <c r="F35" s="50"/>
      <c r="G35" s="50"/>
      <c r="H35" s="50"/>
      <c r="I35" s="50"/>
      <c r="J35" s="51"/>
      <c r="K35" s="3"/>
      <c r="L35" s="3"/>
      <c r="M35" s="3"/>
      <c r="N35" s="3"/>
      <c r="O35" s="3"/>
    </row>
    <row r="36" spans="1:15" ht="14.25" customHeight="1">
      <c r="A36" s="3"/>
      <c r="B36" s="3"/>
      <c r="C36" s="3"/>
      <c r="D36" s="3"/>
      <c r="E36" s="3"/>
      <c r="F36" s="3"/>
      <c r="G36" s="3"/>
      <c r="H36" s="3"/>
      <c r="I36" s="3"/>
      <c r="J36" s="51"/>
      <c r="K36" s="3"/>
      <c r="L36" s="4"/>
      <c r="M36" s="51"/>
      <c r="N36" s="22"/>
      <c r="O36" s="51"/>
    </row>
    <row r="37" spans="1:15" ht="14.25" customHeight="1">
      <c r="A37" s="3"/>
      <c r="B37" s="3"/>
      <c r="C37" s="3"/>
      <c r="D37" s="4"/>
      <c r="E37" s="4"/>
      <c r="F37" s="4"/>
      <c r="G37" s="4"/>
      <c r="H37" s="4"/>
      <c r="I37" s="3"/>
      <c r="J37" s="3"/>
      <c r="K37" s="3"/>
      <c r="L37" s="3"/>
      <c r="M37" s="3"/>
      <c r="N37" s="3"/>
      <c r="O37" s="3"/>
    </row>
    <row r="38" spans="1:15" ht="14.25" customHeight="1">
      <c r="A38" s="3"/>
      <c r="B38" s="3"/>
      <c r="C38" s="3"/>
      <c r="D38" s="4"/>
      <c r="E38" s="4"/>
      <c r="F38" s="4"/>
      <c r="G38" s="4"/>
      <c r="H38" s="4"/>
      <c r="I38" s="108"/>
      <c r="J38" s="108"/>
      <c r="K38" s="3"/>
      <c r="L38" s="3"/>
      <c r="M38" s="3"/>
      <c r="N38" s="3"/>
      <c r="O38" s="3"/>
    </row>
    <row r="39" spans="1:15" ht="14.25" customHeight="1">
      <c r="A39" s="3"/>
      <c r="B39" s="3"/>
      <c r="C39" s="3"/>
      <c r="D39" s="4"/>
      <c r="E39" s="3"/>
      <c r="F39" s="3"/>
      <c r="G39" s="3"/>
      <c r="H39" s="51"/>
      <c r="I39" s="50"/>
      <c r="J39" s="50"/>
      <c r="K39" s="50"/>
      <c r="L39" s="4"/>
      <c r="M39" s="51"/>
      <c r="N39" s="22"/>
      <c r="O39" s="51"/>
    </row>
    <row r="40" spans="1:15" ht="14.25" customHeight="1">
      <c r="A40" s="3"/>
      <c r="B40" s="3"/>
      <c r="C40" s="3"/>
      <c r="D40" s="4"/>
      <c r="E40" s="4"/>
      <c r="F40" s="4"/>
      <c r="G40" s="4"/>
      <c r="H40" s="4"/>
      <c r="I40" s="103"/>
      <c r="J40" s="103"/>
      <c r="K40" s="3"/>
      <c r="L40" s="3"/>
      <c r="M40" s="3"/>
      <c r="N40" s="3"/>
      <c r="O40" s="3"/>
    </row>
    <row r="41" spans="1:15" ht="14.25" customHeight="1">
      <c r="A41" s="7"/>
      <c r="B41" s="7"/>
      <c r="C41" s="3"/>
      <c r="D41" s="4"/>
      <c r="E41" s="4"/>
      <c r="F41" s="4"/>
      <c r="G41" s="4"/>
      <c r="H41" s="4"/>
      <c r="I41" s="80"/>
      <c r="J41" s="80"/>
      <c r="K41" s="3"/>
      <c r="L41" s="3"/>
      <c r="M41" s="3"/>
      <c r="N41" s="3"/>
      <c r="O41" s="3"/>
    </row>
    <row r="42" spans="1:15" ht="14.25" customHeight="1">
      <c r="A42" s="7"/>
      <c r="B42" s="7"/>
      <c r="C42" s="3"/>
      <c r="D42" s="3"/>
      <c r="E42" s="3"/>
      <c r="F42" s="3"/>
      <c r="G42" s="3"/>
      <c r="H42" s="3"/>
      <c r="I42" s="80"/>
      <c r="J42" s="104"/>
      <c r="K42" s="3"/>
      <c r="L42" s="3"/>
      <c r="M42" s="3"/>
      <c r="N42" s="3"/>
      <c r="O42" s="3"/>
    </row>
    <row r="43" spans="1:15" ht="14.25" customHeight="1">
      <c r="A43" s="7"/>
      <c r="B43" s="3"/>
      <c r="C43" s="3"/>
      <c r="D43" s="3"/>
      <c r="E43" s="3"/>
      <c r="F43" s="50"/>
      <c r="G43" s="50"/>
      <c r="H43" s="50"/>
      <c r="I43" s="22"/>
      <c r="J43" s="51"/>
      <c r="K43" s="3"/>
      <c r="L43" s="3"/>
      <c r="M43" s="3"/>
      <c r="N43" s="3"/>
      <c r="O43" s="3"/>
    </row>
    <row r="44" spans="1:15" ht="14.25" customHeight="1">
      <c r="A44" s="3"/>
      <c r="B44" s="3"/>
      <c r="C44" s="3"/>
      <c r="D44" s="3"/>
      <c r="E44" s="3"/>
      <c r="F44" s="50"/>
      <c r="G44" s="50"/>
      <c r="H44" s="50"/>
      <c r="I44" s="95"/>
      <c r="J44" s="51"/>
      <c r="K44" s="3"/>
      <c r="L44" s="3"/>
      <c r="M44" s="3"/>
      <c r="N44" s="3"/>
      <c r="O44" s="3"/>
    </row>
    <row r="45" spans="1:15" ht="14.25" customHeight="1">
      <c r="A45" s="100"/>
      <c r="B45" s="100"/>
      <c r="C45" s="3"/>
      <c r="D45" s="3"/>
      <c r="E45" s="3"/>
      <c r="F45" s="50"/>
      <c r="G45" s="50"/>
      <c r="H45" s="50"/>
      <c r="I45" s="22"/>
      <c r="J45" s="51"/>
      <c r="K45" s="3"/>
      <c r="L45" s="3"/>
      <c r="M45" s="3"/>
      <c r="N45" s="3"/>
      <c r="O45" s="3"/>
    </row>
    <row r="46" spans="1:15" ht="14.25" customHeight="1">
      <c r="A46" s="3"/>
      <c r="B46" s="3"/>
      <c r="C46" s="3"/>
      <c r="D46" s="3"/>
      <c r="E46" s="3"/>
      <c r="F46" s="50"/>
      <c r="G46" s="50"/>
      <c r="H46" s="50"/>
      <c r="I46" s="95"/>
      <c r="J46" s="51"/>
      <c r="K46" s="3"/>
      <c r="L46" s="3"/>
      <c r="M46" s="3"/>
      <c r="N46" s="3"/>
      <c r="O46" s="3"/>
    </row>
    <row r="47" spans="1:12" ht="14.25" customHeight="1">
      <c r="A47" s="3"/>
      <c r="B47" s="3"/>
      <c r="C47" s="3"/>
      <c r="D47" s="3"/>
      <c r="E47" s="3"/>
      <c r="F47" s="50"/>
      <c r="G47" s="50"/>
      <c r="H47" s="50"/>
      <c r="I47" s="95"/>
      <c r="J47" s="51"/>
      <c r="K47" s="3"/>
      <c r="L47" s="3"/>
    </row>
    <row r="48" spans="1:12" ht="14.25" customHeight="1">
      <c r="A48" s="3"/>
      <c r="B48" s="3"/>
      <c r="C48" s="3"/>
      <c r="D48" s="3"/>
      <c r="E48" s="3"/>
      <c r="F48" s="50"/>
      <c r="G48" s="50"/>
      <c r="H48" s="50"/>
      <c r="I48" s="95"/>
      <c r="J48" s="51"/>
      <c r="K48" s="3"/>
      <c r="L48" s="3"/>
    </row>
    <row r="49" spans="1:12" ht="14.25" customHeight="1">
      <c r="A49" s="3"/>
      <c r="B49" s="3"/>
      <c r="C49" s="3"/>
      <c r="D49" s="3"/>
      <c r="E49" s="3"/>
      <c r="F49" s="50"/>
      <c r="G49" s="50"/>
      <c r="H49" s="50"/>
      <c r="I49" s="95"/>
      <c r="J49" s="51"/>
      <c r="K49" s="3"/>
      <c r="L49" s="3"/>
    </row>
    <row r="50" spans="1:12" ht="14.25" customHeight="1">
      <c r="A50" s="3"/>
      <c r="B50" s="3"/>
      <c r="C50" s="3"/>
      <c r="D50" s="3"/>
      <c r="E50" s="3"/>
      <c r="F50" s="50"/>
      <c r="G50" s="50"/>
      <c r="H50" s="50"/>
      <c r="I50" s="95"/>
      <c r="J50" s="51"/>
      <c r="K50" s="3"/>
      <c r="L50" s="3"/>
    </row>
    <row r="51" spans="1:12" ht="14.25" customHeight="1">
      <c r="A51" s="3"/>
      <c r="B51" s="3"/>
      <c r="C51" s="3"/>
      <c r="D51" s="3"/>
      <c r="E51" s="3"/>
      <c r="F51" s="50"/>
      <c r="G51" s="50"/>
      <c r="H51" s="50"/>
      <c r="I51" s="95"/>
      <c r="J51" s="51"/>
      <c r="K51" s="3"/>
      <c r="L51" s="3"/>
    </row>
    <row r="52" spans="1:12" ht="14.25" customHeight="1">
      <c r="A52" s="3"/>
      <c r="B52" s="3"/>
      <c r="C52" s="7"/>
      <c r="D52" s="105"/>
      <c r="E52" s="105"/>
      <c r="F52" s="105"/>
      <c r="G52" s="105"/>
      <c r="H52" s="105"/>
      <c r="I52" s="3"/>
      <c r="J52" s="106"/>
      <c r="K52" s="3"/>
      <c r="L52" s="3"/>
    </row>
    <row r="53" spans="1:12" ht="14.25" customHeight="1">
      <c r="A53" s="3"/>
      <c r="B53" s="3"/>
      <c r="C53" s="3"/>
      <c r="D53" s="4"/>
      <c r="E53" s="4"/>
      <c r="F53" s="4"/>
      <c r="G53" s="4"/>
      <c r="H53" s="4"/>
      <c r="I53" s="3"/>
      <c r="J53" s="3"/>
      <c r="K53" s="3"/>
      <c r="L53" s="3"/>
    </row>
    <row r="54" spans="1:12" ht="14.25" customHeight="1">
      <c r="A54" s="3"/>
      <c r="B54" s="3"/>
      <c r="C54" s="3"/>
      <c r="D54" s="4"/>
      <c r="E54" s="4"/>
      <c r="F54" s="4"/>
      <c r="G54" s="4"/>
      <c r="H54" s="4"/>
      <c r="I54" s="3"/>
      <c r="J54" s="3"/>
      <c r="K54" s="3"/>
      <c r="L54" s="3"/>
    </row>
    <row r="55" spans="1:12" ht="14.25" customHeight="1">
      <c r="A55" s="3"/>
      <c r="B55" s="3"/>
      <c r="C55" s="3"/>
      <c r="D55" s="4"/>
      <c r="E55" s="4"/>
      <c r="F55" s="4"/>
      <c r="G55" s="4"/>
      <c r="H55" s="4"/>
      <c r="I55" s="3"/>
      <c r="J55" s="3"/>
      <c r="K55" s="3"/>
      <c r="L55" s="3"/>
    </row>
    <row r="56" spans="1:12" ht="14.25" customHeight="1">
      <c r="A56" s="3"/>
      <c r="B56" s="3"/>
      <c r="C56" s="3"/>
      <c r="D56" s="4"/>
      <c r="E56" s="4"/>
      <c r="F56" s="4"/>
      <c r="G56" s="4"/>
      <c r="H56" s="4"/>
      <c r="I56" s="3"/>
      <c r="J56" s="3"/>
      <c r="K56" s="3"/>
      <c r="L56" s="3"/>
    </row>
    <row r="57" spans="1:12" ht="14.25" customHeight="1">
      <c r="A57" s="3"/>
      <c r="B57" s="3"/>
      <c r="C57" s="3"/>
      <c r="D57" s="4"/>
      <c r="E57" s="4"/>
      <c r="F57" s="4"/>
      <c r="G57" s="4"/>
      <c r="H57" s="4"/>
      <c r="I57" s="3"/>
      <c r="J57" s="3"/>
      <c r="K57" s="3"/>
      <c r="L57" s="3"/>
    </row>
    <row r="58" spans="1:12" ht="14.25" customHeight="1">
      <c r="A58" s="3"/>
      <c r="B58" s="3"/>
      <c r="C58" s="3"/>
      <c r="D58" s="4"/>
      <c r="E58" s="4"/>
      <c r="F58" s="4"/>
      <c r="G58" s="4"/>
      <c r="H58" s="4"/>
      <c r="I58" s="3"/>
      <c r="J58" s="3"/>
      <c r="K58" s="3"/>
      <c r="L58" s="3"/>
    </row>
    <row r="59" spans="1:12" ht="14.25" customHeight="1">
      <c r="A59" s="3"/>
      <c r="B59" s="3"/>
      <c r="C59" s="3"/>
      <c r="D59" s="4"/>
      <c r="E59" s="4"/>
      <c r="F59" s="4"/>
      <c r="G59" s="4"/>
      <c r="H59" s="4"/>
      <c r="I59" s="3"/>
      <c r="J59" s="3"/>
      <c r="K59" s="3"/>
      <c r="L59" s="3"/>
    </row>
    <row r="60" spans="1:12" ht="14.25" customHeight="1">
      <c r="A60" s="3"/>
      <c r="B60" s="3"/>
      <c r="C60" s="3"/>
      <c r="D60" s="4"/>
      <c r="E60" s="4"/>
      <c r="F60" s="4"/>
      <c r="G60" s="4"/>
      <c r="H60" s="4"/>
      <c r="I60" s="3"/>
      <c r="J60" s="3"/>
      <c r="K60" s="3"/>
      <c r="L60" s="3"/>
    </row>
    <row r="61" spans="1:12" ht="14.25" customHeight="1">
      <c r="A61" s="3"/>
      <c r="B61" s="3"/>
      <c r="C61" s="3"/>
      <c r="D61" s="4"/>
      <c r="E61" s="4"/>
      <c r="F61" s="4"/>
      <c r="G61" s="4"/>
      <c r="H61" s="4"/>
      <c r="I61" s="3"/>
      <c r="J61" s="3"/>
      <c r="K61" s="3"/>
      <c r="L61" s="3"/>
    </row>
    <row r="62" spans="1:12" ht="14.25" customHeight="1">
      <c r="A62" s="3"/>
      <c r="B62" s="3"/>
      <c r="C62" s="3"/>
      <c r="D62" s="4"/>
      <c r="E62" s="4"/>
      <c r="F62" s="4"/>
      <c r="G62" s="4"/>
      <c r="H62" s="4"/>
      <c r="I62" s="3"/>
      <c r="J62" s="3"/>
      <c r="K62" s="3"/>
      <c r="L62" s="3"/>
    </row>
    <row r="63" spans="1:12" ht="14.25" customHeight="1">
      <c r="A63" s="3"/>
      <c r="B63" s="3"/>
      <c r="C63" s="3"/>
      <c r="D63" s="4"/>
      <c r="E63" s="4"/>
      <c r="F63" s="4"/>
      <c r="G63" s="4"/>
      <c r="H63" s="4"/>
      <c r="I63" s="3"/>
      <c r="J63" s="3"/>
      <c r="K63" s="3"/>
      <c r="L63" s="3"/>
    </row>
    <row r="64" spans="1:12" ht="14.25" customHeight="1">
      <c r="A64" s="3"/>
      <c r="B64" s="3"/>
      <c r="C64" s="3"/>
      <c r="D64" s="4"/>
      <c r="E64" s="4"/>
      <c r="F64" s="4"/>
      <c r="G64" s="4"/>
      <c r="H64" s="4"/>
      <c r="I64" s="3"/>
      <c r="J64" s="3"/>
      <c r="K64" s="3"/>
      <c r="L64" s="3"/>
    </row>
    <row r="65" spans="1:12" ht="14.25" customHeight="1">
      <c r="A65" s="3"/>
      <c r="B65" s="3"/>
      <c r="C65" s="3"/>
      <c r="D65" s="4"/>
      <c r="E65" s="4"/>
      <c r="F65" s="4"/>
      <c r="G65" s="4"/>
      <c r="H65" s="4"/>
      <c r="I65" s="3"/>
      <c r="J65" s="3"/>
      <c r="K65" s="3"/>
      <c r="L65" s="3"/>
    </row>
    <row r="66" spans="1:12" ht="14.25" customHeight="1">
      <c r="A66" s="3"/>
      <c r="B66" s="3"/>
      <c r="C66" s="3"/>
      <c r="D66" s="4"/>
      <c r="E66" s="4"/>
      <c r="F66" s="4"/>
      <c r="G66" s="4"/>
      <c r="H66" s="4"/>
      <c r="I66" s="3"/>
      <c r="J66" s="3"/>
      <c r="K66" s="3"/>
      <c r="L66" s="3"/>
    </row>
    <row r="67" spans="1:12" ht="14.25" customHeight="1">
      <c r="A67" s="3"/>
      <c r="B67" s="3"/>
      <c r="C67" s="3"/>
      <c r="D67" s="4"/>
      <c r="E67" s="4"/>
      <c r="F67" s="4"/>
      <c r="G67" s="4"/>
      <c r="H67" s="4"/>
      <c r="I67" s="3"/>
      <c r="J67" s="3"/>
      <c r="K67" s="3"/>
      <c r="L67" s="3"/>
    </row>
    <row r="68" spans="1:12" ht="14.25" customHeight="1">
      <c r="A68" s="3"/>
      <c r="B68" s="3"/>
      <c r="C68" s="3"/>
      <c r="D68" s="4"/>
      <c r="E68" s="4"/>
      <c r="F68" s="4"/>
      <c r="G68" s="4"/>
      <c r="H68" s="4"/>
      <c r="I68" s="3"/>
      <c r="J68" s="3"/>
      <c r="K68" s="3"/>
      <c r="L68" s="3"/>
    </row>
    <row r="69" spans="1:12" ht="14.25" customHeight="1">
      <c r="A69" s="3"/>
      <c r="B69" s="3"/>
      <c r="C69" s="3"/>
      <c r="D69" s="4"/>
      <c r="E69" s="4"/>
      <c r="F69" s="4"/>
      <c r="G69" s="4"/>
      <c r="H69" s="4"/>
      <c r="I69" s="3"/>
      <c r="J69" s="3"/>
      <c r="K69" s="3"/>
      <c r="L69" s="3"/>
    </row>
    <row r="70" spans="1:12" ht="14.25" customHeight="1">
      <c r="A70" s="3"/>
      <c r="B70" s="3"/>
      <c r="C70" s="3"/>
      <c r="D70" s="4"/>
      <c r="E70" s="4"/>
      <c r="F70" s="4"/>
      <c r="G70" s="4"/>
      <c r="H70" s="4"/>
      <c r="I70" s="3"/>
      <c r="J70" s="3"/>
      <c r="K70" s="3"/>
      <c r="L70" s="3"/>
    </row>
    <row r="71" spans="1:12" ht="14.25" customHeight="1">
      <c r="A71" s="3"/>
      <c r="B71" s="3"/>
      <c r="C71" s="3"/>
      <c r="D71" s="4"/>
      <c r="E71" s="4"/>
      <c r="F71" s="4"/>
      <c r="G71" s="4"/>
      <c r="H71" s="4"/>
      <c r="I71" s="3"/>
      <c r="J71" s="3"/>
      <c r="K71" s="3"/>
      <c r="L71" s="3"/>
    </row>
    <row r="72" spans="1:12" ht="14.25" customHeight="1">
      <c r="A72" s="3"/>
      <c r="B72" s="3"/>
      <c r="C72" s="3"/>
      <c r="D72" s="4"/>
      <c r="E72" s="4"/>
      <c r="F72" s="4"/>
      <c r="G72" s="4"/>
      <c r="H72" s="4"/>
      <c r="I72" s="3"/>
      <c r="J72" s="3"/>
      <c r="K72" s="3"/>
      <c r="L72" s="3"/>
    </row>
  </sheetData>
  <sheetProtection password="DC81" sheet="1" objects="1" scenarios="1" selectLockedCells="1"/>
  <mergeCells count="6">
    <mergeCell ref="B24:C24"/>
    <mergeCell ref="B11:C11"/>
    <mergeCell ref="B14:C14"/>
    <mergeCell ref="B4:C4"/>
    <mergeCell ref="B20:C20"/>
    <mergeCell ref="B22:C22"/>
  </mergeCells>
  <printOptions/>
  <pageMargins left="0.3937007874015748" right="0.3937007874015748" top="1.6929133858267718" bottom="0.35433070866141736" header="0.3937007874015748" footer="0.1968503937007874"/>
  <pageSetup blackAndWhite="1" horizontalDpi="600" verticalDpi="600" orientation="portrait" paperSize="9" r:id="rId2"/>
  <headerFooter alignWithMargins="0">
    <oddHeader>&amp;R&amp;G</oddHeader>
    <oddFooter>&amp;R© LK Steiermark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LK-Kärnten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S_Jerlich</dc:creator>
  <cp:keywords/>
  <dc:description/>
  <cp:lastModifiedBy>Ninaus Eveline</cp:lastModifiedBy>
  <cp:lastPrinted>2008-09-11T17:18:30Z</cp:lastPrinted>
  <dcterms:created xsi:type="dcterms:W3CDTF">2002-10-22T08:58:32Z</dcterms:created>
  <dcterms:modified xsi:type="dcterms:W3CDTF">2020-06-10T09:37:43Z</dcterms:modified>
  <cp:category/>
  <cp:version/>
  <cp:contentType/>
  <cp:contentStatus/>
</cp:coreProperties>
</file>